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2435"/>
  </bookViews>
  <sheets>
    <sheet name="Arkusz1" sheetId="1" r:id="rId1"/>
  </sheets>
  <definedNames>
    <definedName name="_xlnm.Print_Area" localSheetId="0">Arkusz1!$A$1:$I$14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/>
  <c r="I13" s="1"/>
  <c r="E8" l="1"/>
  <c r="E7"/>
  <c r="E6"/>
  <c r="H9" l="1"/>
  <c r="G9"/>
  <c r="F9"/>
</calcChain>
</file>

<file path=xl/sharedStrings.xml><?xml version="1.0" encoding="utf-8"?>
<sst xmlns="http://schemas.openxmlformats.org/spreadsheetml/2006/main" count="22" uniqueCount="22">
  <si>
    <t>Lp.</t>
  </si>
  <si>
    <t>Wnioskodawca</t>
  </si>
  <si>
    <t>Tytuł projektu</t>
  </si>
  <si>
    <t>Poziom przyznanego dofinansowania UE (%)</t>
  </si>
  <si>
    <t>Przyznane dofinansowanie UE (PLN)</t>
  </si>
  <si>
    <t>% max. Liczby pkt.</t>
  </si>
  <si>
    <t>SUMA</t>
  </si>
  <si>
    <t>Wnioskowane dofinansowanie (PLN)</t>
  </si>
  <si>
    <t>Alokacja konkursu pozostała do wykorzystania</t>
  </si>
  <si>
    <t>Koszt całkowity projektu (PLN)</t>
  </si>
  <si>
    <t xml:space="preserve">                     PROJEKTY WYBRANE DO DOFINANSOWANIA</t>
  </si>
  <si>
    <t>PKP Polskie Linie Kolejowe S.A.</t>
  </si>
  <si>
    <t>Budowa przystanku kolejowego Wrocław Szczepin na linii nr 143 wraz z przebudową wiaduktu kolejowego nad ul. Długą we Wrocławiu oraz niezbędną infrastrukturą</t>
  </si>
  <si>
    <t>Budowa Szczecińskiej Kolei Metropolitalnej z wykorzystaniem istniejących odcinków linii kolejowych nr 406, 273, 351</t>
  </si>
  <si>
    <t>Stowarzyszenie Szczecińskiego Obszaru Metropolitarnego</t>
  </si>
  <si>
    <t>Pomorska Kolej Metropolitarna SA</t>
  </si>
  <si>
    <t>Pomorska Kolej Metropolitalna Etap I - rewitalizacja "Kolei Kokoszkowskiej" Faza III - elektryfikacja linii kolejowych nr 248 i 253 wraz z budową przystanku Gdańsk Firoga</t>
  </si>
  <si>
    <t>Suma punktów/Max.liczba pkt. (max 74)</t>
  </si>
  <si>
    <t xml:space="preserve">Alokacja konkursu 5.2/2/16 </t>
  </si>
  <si>
    <t>Przyznane dofinansowanie (poz. 1-3)</t>
  </si>
  <si>
    <t>UWAGA: Wahania kursu PLN/EUR mogą spowodować faktyczne obniżenie alokacji na działanie w stosunku do obecnie obowiązującej wartości konkursu. W związku z powyższym istnieje ryzyko zmniejszenia pozostałych do rozdysponowania środków. 
W wyniku naboru wniosków zidentyfikowano duży projekt, tj. przekraczający równowartość 75 mln EUR.</t>
  </si>
  <si>
    <r>
      <rPr>
        <b/>
        <sz val="10"/>
        <color theme="1"/>
        <rFont val="Nunito Sans"/>
        <charset val="238"/>
      </rPr>
      <t>Centrum Unijnych Projektów Transportowych
Instytucja Pośrednicząca dla osi priorytetowych III/IV/V/VI
Lista projektów wybranych do dofinansowania w ramach konkursu Nr POIiŚ.5.2/2/16 dla Działania 5.2 – 
Rozwój transportu kolejowego poza TEN-T
Oś Priorytetowa V – Rozwój transportu kolejowego w Polsce
Programu Operacyjnego Infrastruktura i Środowisko na lata 2014-2020
W związku z zakończeniem oceny wniosków o dofinansowanie projektów złożonych w ramach ww. konkursu, przedstawiamy listę rankingową uwzględniającą projekty z przyznanym dofinansowaniem, które spełniły kryteria oceny i uzyskały wymaganą liczbę punktów. 
Lista ta została zatwierdzona przez Instytucję Zarządzającą w dniu 08.03.2018 r.</t>
    </r>
    <r>
      <rPr>
        <b/>
        <sz val="10"/>
        <color rgb="FFFF0000"/>
        <rFont val="Nunito Sans"/>
        <charset val="238"/>
      </rPr>
      <t xml:space="preserve"> 
</t>
    </r>
    <r>
      <rPr>
        <b/>
        <sz val="11"/>
        <color theme="1"/>
        <rFont val="Times New Roman"/>
        <family val="1"/>
        <charset val="238"/>
      </rPr>
      <t xml:space="preserve">
</t>
    </r>
    <r>
      <rPr>
        <sz val="11"/>
        <color theme="1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</si>
</sst>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color theme="0"/>
      <name val="Times New Roman"/>
      <family val="1"/>
      <charset val="238"/>
    </font>
    <font>
      <b/>
      <sz val="10"/>
      <color theme="1"/>
      <name val="Nunito Sans"/>
      <charset val="238"/>
    </font>
    <font>
      <b/>
      <sz val="10"/>
      <color rgb="FFFF0000"/>
      <name val="Nunito Sans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4" fontId="1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wrapText="1"/>
    </xf>
    <xf numFmtId="0" fontId="1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right" vertical="center"/>
    </xf>
    <xf numFmtId="4" fontId="1" fillId="7" borderId="4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2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/>
    <xf numFmtId="0" fontId="5" fillId="6" borderId="3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2181225</xdr:colOff>
      <xdr:row>1</xdr:row>
      <xdr:rowOff>0</xdr:rowOff>
    </xdr:from>
    <xdr:to>
      <xdr:col>7</xdr:col>
      <xdr:colOff>171450</xdr:colOff>
      <xdr:row>2</xdr:row>
      <xdr:rowOff>57150</xdr:rowOff>
    </xdr:to>
    <xdr:pic>
      <xdr:nvPicPr>
        <xdr:cNvPr id="6" name="Obraz 5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5750" y="771525"/>
          <a:ext cx="68961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Normal="100" workbookViewId="0">
      <selection activeCell="F6" sqref="F6"/>
    </sheetView>
  </sheetViews>
  <sheetFormatPr defaultRowHeight="15"/>
  <cols>
    <col min="1" max="1" width="6.7109375" customWidth="1"/>
    <col min="2" max="2" width="18.42578125" customWidth="1"/>
    <col min="3" max="3" width="45.85546875" customWidth="1"/>
    <col min="4" max="4" width="27.5703125" customWidth="1"/>
    <col min="5" max="5" width="14.7109375" customWidth="1"/>
    <col min="6" max="6" width="25.28515625" customWidth="1"/>
    <col min="7" max="7" width="28.5703125" customWidth="1"/>
    <col min="8" max="8" width="27.5703125" customWidth="1"/>
    <col min="9" max="9" width="24.140625" customWidth="1"/>
    <col min="10" max="10" width="9.140625" customWidth="1"/>
  </cols>
  <sheetData>
    <row r="1" spans="1:10" ht="179.25" customHeight="1">
      <c r="A1" s="36" t="s">
        <v>21</v>
      </c>
      <c r="B1" s="36"/>
      <c r="C1" s="37"/>
      <c r="D1" s="37"/>
      <c r="E1" s="37"/>
      <c r="F1" s="37"/>
      <c r="G1" s="37"/>
      <c r="H1" s="37"/>
      <c r="I1" s="37"/>
      <c r="J1" s="37"/>
    </row>
    <row r="2" spans="1:10" ht="46.5" customHeight="1">
      <c r="A2" s="38"/>
      <c r="B2" s="38"/>
      <c r="C2" s="38"/>
      <c r="D2" s="38"/>
      <c r="E2" s="38"/>
      <c r="F2" s="38"/>
      <c r="G2" s="38"/>
      <c r="H2" s="38"/>
      <c r="I2" s="38"/>
    </row>
    <row r="4" spans="1:10" ht="39" customHeight="1">
      <c r="A4" s="2" t="s">
        <v>0</v>
      </c>
      <c r="B4" s="2" t="s">
        <v>1</v>
      </c>
      <c r="C4" s="2" t="s">
        <v>2</v>
      </c>
      <c r="D4" s="3" t="s">
        <v>17</v>
      </c>
      <c r="E4" s="3" t="s">
        <v>5</v>
      </c>
      <c r="F4" s="3" t="s">
        <v>9</v>
      </c>
      <c r="G4" s="3" t="s">
        <v>7</v>
      </c>
      <c r="H4" s="3" t="s">
        <v>4</v>
      </c>
      <c r="I4" s="3" t="s">
        <v>3</v>
      </c>
    </row>
    <row r="5" spans="1:10" ht="30" customHeight="1">
      <c r="A5" s="23"/>
      <c r="B5" s="24"/>
      <c r="C5" s="24"/>
      <c r="D5" s="39" t="s">
        <v>10</v>
      </c>
      <c r="E5" s="40"/>
      <c r="F5" s="40"/>
      <c r="G5" s="40"/>
      <c r="H5" s="25"/>
      <c r="I5" s="26"/>
    </row>
    <row r="6" spans="1:10" ht="60">
      <c r="A6" s="5">
        <v>1</v>
      </c>
      <c r="B6" s="27" t="s">
        <v>11</v>
      </c>
      <c r="C6" s="27" t="s">
        <v>12</v>
      </c>
      <c r="D6" s="5">
        <v>69</v>
      </c>
      <c r="E6" s="32">
        <f>D6/E12*100</f>
        <v>93.243243243243242</v>
      </c>
      <c r="F6" s="7">
        <v>50885971.909999996</v>
      </c>
      <c r="G6" s="7">
        <v>34829352.530000001</v>
      </c>
      <c r="H6" s="7">
        <v>34829352.530000001</v>
      </c>
      <c r="I6" s="9">
        <v>0.85</v>
      </c>
    </row>
    <row r="7" spans="1:10" ht="60">
      <c r="A7" s="30">
        <v>2</v>
      </c>
      <c r="B7" s="28" t="s">
        <v>15</v>
      </c>
      <c r="C7" s="28" t="s">
        <v>16</v>
      </c>
      <c r="D7" s="30">
        <v>66</v>
      </c>
      <c r="E7" s="31">
        <f>D7/E12*100</f>
        <v>89.189189189189193</v>
      </c>
      <c r="F7" s="8">
        <v>89091973.409999996</v>
      </c>
      <c r="G7" s="8">
        <v>61701075</v>
      </c>
      <c r="H7" s="8">
        <v>61701075</v>
      </c>
      <c r="I7" s="29">
        <v>0.85</v>
      </c>
    </row>
    <row r="8" spans="1:10" ht="60">
      <c r="A8" s="5">
        <v>3</v>
      </c>
      <c r="B8" s="27" t="s">
        <v>14</v>
      </c>
      <c r="C8" s="27" t="s">
        <v>13</v>
      </c>
      <c r="D8" s="33">
        <v>59</v>
      </c>
      <c r="E8" s="7">
        <f>D8/E12*100</f>
        <v>79.729729729729726</v>
      </c>
      <c r="F8" s="7">
        <v>741203584.08000004</v>
      </c>
      <c r="G8" s="7">
        <v>512213858.92000002</v>
      </c>
      <c r="H8" s="7">
        <v>512213858.92000002</v>
      </c>
      <c r="I8" s="9">
        <v>0.85</v>
      </c>
    </row>
    <row r="9" spans="1:10">
      <c r="A9" s="14"/>
      <c r="B9" s="15"/>
      <c r="C9" s="15"/>
      <c r="D9" s="16"/>
      <c r="E9" s="17" t="s">
        <v>6</v>
      </c>
      <c r="F9" s="11">
        <f>SUM(F6:F8)</f>
        <v>881181529.4000001</v>
      </c>
      <c r="G9" s="18">
        <f>SUM(G6:G8)</f>
        <v>608744286.45000005</v>
      </c>
      <c r="H9" s="19">
        <f>SUM(H6:H8)</f>
        <v>608744286.45000005</v>
      </c>
      <c r="I9" s="10"/>
    </row>
    <row r="11" spans="1:10" ht="22.5" customHeight="1">
      <c r="F11" s="1"/>
      <c r="G11" s="1"/>
      <c r="H11" s="4" t="s">
        <v>18</v>
      </c>
      <c r="I11" s="12">
        <v>1230000000</v>
      </c>
    </row>
    <row r="12" spans="1:10" ht="22.5" customHeight="1">
      <c r="A12" s="1"/>
      <c r="B12" s="1"/>
      <c r="C12" s="1"/>
      <c r="D12" s="1"/>
      <c r="E12" s="34">
        <v>74</v>
      </c>
      <c r="F12" s="1"/>
      <c r="G12" s="1"/>
      <c r="H12" s="4" t="s">
        <v>19</v>
      </c>
      <c r="I12" s="13">
        <f>SUM(H6+H7+H8)</f>
        <v>608744286.45000005</v>
      </c>
    </row>
    <row r="13" spans="1:10" ht="20.25" customHeight="1" thickBot="1">
      <c r="A13" s="1"/>
      <c r="B13" s="1"/>
      <c r="C13" s="1"/>
      <c r="D13" s="1"/>
      <c r="E13" s="1"/>
      <c r="F13" s="1"/>
      <c r="G13" s="1"/>
      <c r="H13" s="4" t="s">
        <v>8</v>
      </c>
      <c r="I13" s="21">
        <f>I11-I12</f>
        <v>621255713.54999995</v>
      </c>
    </row>
    <row r="14" spans="1:10" ht="45" customHeight="1">
      <c r="A14" s="35" t="s">
        <v>20</v>
      </c>
      <c r="B14" s="35"/>
      <c r="C14" s="35"/>
      <c r="D14" s="35"/>
      <c r="E14" s="35"/>
      <c r="F14" s="22"/>
      <c r="G14" s="6"/>
    </row>
    <row r="15" spans="1:10">
      <c r="H15" s="20"/>
    </row>
  </sheetData>
  <mergeCells count="4">
    <mergeCell ref="A14:E14"/>
    <mergeCell ref="A2:I2"/>
    <mergeCell ref="D5:G5"/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Cezary Olszanka</dc:creator>
  <cp:lastModifiedBy>Agnieszka Jasik</cp:lastModifiedBy>
  <cp:lastPrinted>2018-03-05T15:05:47Z</cp:lastPrinted>
  <dcterms:created xsi:type="dcterms:W3CDTF">2017-11-14T08:32:05Z</dcterms:created>
  <dcterms:modified xsi:type="dcterms:W3CDTF">2018-03-12T09:19:53Z</dcterms:modified>
</cp:coreProperties>
</file>