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_N_Referat_Naboru_Projektow\1_NM_Zespol_ds_Oceny_Merytorycznej_Wnioskow\perspektywa 2014-2020\2016\5.2.2\PROTOKÓŁ I LISTY 5.2.2\Wyniki na stronę\"/>
    </mc:Choice>
  </mc:AlternateContent>
  <bookViews>
    <workbookView xWindow="0" yWindow="0" windowWidth="19440" windowHeight="121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J52" i="1" s="1"/>
  <c r="J51" i="1"/>
  <c r="I51" i="1"/>
  <c r="H51" i="1"/>
  <c r="I50" i="1"/>
  <c r="H50" i="1"/>
  <c r="J50" i="1" s="1"/>
  <c r="I49" i="1"/>
  <c r="H49" i="1"/>
  <c r="J49" i="1" s="1"/>
  <c r="I48" i="1"/>
  <c r="H48" i="1"/>
  <c r="J48" i="1" s="1"/>
  <c r="J47" i="1"/>
  <c r="I47" i="1"/>
  <c r="H47" i="1"/>
  <c r="I46" i="1"/>
  <c r="H46" i="1"/>
  <c r="J46" i="1" s="1"/>
  <c r="I45" i="1"/>
  <c r="H45" i="1"/>
  <c r="J45" i="1" s="1"/>
  <c r="I44" i="1"/>
  <c r="H44" i="1"/>
  <c r="J44" i="1" s="1"/>
  <c r="J43" i="1"/>
  <c r="I43" i="1"/>
  <c r="H43" i="1"/>
  <c r="I42" i="1"/>
  <c r="H42" i="1"/>
  <c r="J42" i="1" s="1"/>
  <c r="I41" i="1"/>
  <c r="H41" i="1"/>
  <c r="J41" i="1" s="1"/>
  <c r="J40" i="1"/>
  <c r="I40" i="1"/>
  <c r="H40" i="1"/>
  <c r="J39" i="1"/>
  <c r="I39" i="1"/>
  <c r="H39" i="1"/>
  <c r="I38" i="1"/>
  <c r="H38" i="1"/>
  <c r="J38" i="1" s="1"/>
  <c r="I37" i="1"/>
  <c r="H37" i="1"/>
  <c r="J37" i="1" s="1"/>
  <c r="J36" i="1"/>
  <c r="I36" i="1"/>
  <c r="H36" i="1"/>
  <c r="J35" i="1"/>
  <c r="I35" i="1"/>
  <c r="H35" i="1"/>
  <c r="I34" i="1"/>
  <c r="H34" i="1"/>
  <c r="J34" i="1" s="1"/>
  <c r="I33" i="1"/>
  <c r="H33" i="1"/>
  <c r="J33" i="1" s="1"/>
  <c r="J32" i="1"/>
  <c r="I32" i="1"/>
  <c r="H32" i="1"/>
  <c r="J31" i="1"/>
  <c r="I31" i="1"/>
  <c r="H31" i="1"/>
  <c r="I30" i="1"/>
  <c r="H30" i="1"/>
  <c r="J30" i="1" s="1"/>
  <c r="I29" i="1"/>
  <c r="H29" i="1"/>
  <c r="J29" i="1" s="1"/>
  <c r="J28" i="1"/>
  <c r="I28" i="1"/>
  <c r="H28" i="1"/>
  <c r="J27" i="1"/>
  <c r="I27" i="1"/>
  <c r="H27" i="1"/>
  <c r="I26" i="1"/>
  <c r="H26" i="1"/>
  <c r="J26" i="1" s="1"/>
  <c r="I25" i="1"/>
  <c r="H25" i="1"/>
  <c r="J25" i="1" s="1"/>
  <c r="J24" i="1"/>
  <c r="I24" i="1"/>
  <c r="H24" i="1"/>
  <c r="J23" i="1"/>
  <c r="I23" i="1"/>
  <c r="H23" i="1"/>
  <c r="I22" i="1"/>
  <c r="H22" i="1"/>
  <c r="J22" i="1" s="1"/>
  <c r="I21" i="1"/>
  <c r="H21" i="1"/>
  <c r="J21" i="1" s="1"/>
  <c r="J20" i="1"/>
  <c r="I20" i="1"/>
  <c r="H20" i="1"/>
  <c r="J19" i="1"/>
  <c r="I19" i="1"/>
  <c r="H19" i="1"/>
  <c r="I18" i="1"/>
  <c r="H18" i="1"/>
  <c r="J18" i="1" s="1"/>
  <c r="I17" i="1"/>
  <c r="H17" i="1"/>
  <c r="J17" i="1" s="1"/>
  <c r="J16" i="1"/>
  <c r="I16" i="1"/>
  <c r="H16" i="1"/>
  <c r="J15" i="1"/>
  <c r="I15" i="1"/>
  <c r="H15" i="1"/>
  <c r="I14" i="1"/>
  <c r="H14" i="1"/>
  <c r="J14" i="1" s="1"/>
  <c r="I13" i="1"/>
  <c r="H13" i="1"/>
  <c r="J13" i="1" s="1"/>
  <c r="J12" i="1"/>
  <c r="I12" i="1"/>
  <c r="H12" i="1"/>
  <c r="J11" i="1"/>
  <c r="I11" i="1"/>
  <c r="H11" i="1"/>
  <c r="I10" i="1"/>
  <c r="H10" i="1"/>
  <c r="J10" i="1" s="1"/>
  <c r="I9" i="1"/>
  <c r="H9" i="1"/>
  <c r="J9" i="1" s="1"/>
  <c r="J8" i="1"/>
  <c r="I8" i="1"/>
  <c r="H8" i="1"/>
  <c r="J7" i="1"/>
  <c r="I7" i="1"/>
  <c r="H7" i="1"/>
  <c r="G52" i="1" l="1"/>
  <c r="F52" i="1"/>
</calcChain>
</file>

<file path=xl/sharedStrings.xml><?xml version="1.0" encoding="utf-8"?>
<sst xmlns="http://schemas.openxmlformats.org/spreadsheetml/2006/main" count="236" uniqueCount="191">
  <si>
    <t>L.p.</t>
  </si>
  <si>
    <t>Wnioskodawca</t>
  </si>
  <si>
    <t>Tytuł projektu</t>
  </si>
  <si>
    <t>Adres</t>
  </si>
  <si>
    <t>Liczba otrzymanych punktów</t>
  </si>
  <si>
    <t>Wynik oceny</t>
  </si>
  <si>
    <t>Wniosek oceniony  pozytywnie/ wybrany do dofinansowania</t>
  </si>
  <si>
    <t>Wielkopolski Instytut Rozwoju Przedsiębiorczości i Edukacji Łukasz Dymek</t>
  </si>
  <si>
    <t>,,O.K. CENTRUM JĘZYKÓW OBCYCH" SPÓŁKA Z OGRANICZONĄ ODPOWIEDZIALNOŚCIĄ</t>
  </si>
  <si>
    <t xml:space="preserve"> Nr wniosku</t>
  </si>
  <si>
    <t>Wartość projektu (PLN)</t>
  </si>
  <si>
    <t>Wnioskowane dofinansowanie (PLN)</t>
  </si>
  <si>
    <t>80-172 Gdańsk, 
ul. Trzy Lipy 3</t>
  </si>
  <si>
    <t>80-855 Gdańsk, 
ul. Wały Piastowskie 24</t>
  </si>
  <si>
    <t>AL EDUKACJA Lena Andrzejewska Centrum Szkoleniowo-Doradcze</t>
  </si>
  <si>
    <t>Stowarzyszenie Wdzydzko - Charzykowska Lokalna Grupa Rybacka „Mòrénka”</t>
  </si>
  <si>
    <t>89-606 Charzykowy, 
ul. Rybacka 10</t>
  </si>
  <si>
    <t>CONSULTORIS.PL TOMASZ ORDYSIŃSKI</t>
  </si>
  <si>
    <t>71-382 Szczecin, 
ul. Jaworowa 61/1</t>
  </si>
  <si>
    <t>ATC S.C. WOJCIECH KACZMAREK,IRENA KACZMAREK,DANIEL KACZMAREK</t>
  </si>
  <si>
    <t>63-800 Gostyń, 
ul. Lipowa 1</t>
  </si>
  <si>
    <t>MIĘDZYNARODOWE CENTRUM DOSKONALENIA KADR SPÓŁKA Z OGRANICZONĄ ODPOWIEDZIALNOŚCIĄ</t>
  </si>
  <si>
    <t>CITYSCHOOL S.C. PAWEŁ KĘDZIERSKI, PIOTR KOSSOWSKI</t>
  </si>
  <si>
    <t>00-682 Warszawa, 
ul. Hoża 66/68</t>
  </si>
  <si>
    <t>EUR Consulting Sp. z o.o.</t>
  </si>
  <si>
    <t>83-000 Pruszcz Gdański, 
ul. Fryderyka  Chopina 19</t>
  </si>
  <si>
    <t>NS KONSULTING SPÓŁKA Z OGRANICZONĄ ODPOWIEDZIALNOŚCIĄ</t>
  </si>
  <si>
    <t>20-704 Lublin, 
ul. Skromna 5</t>
  </si>
  <si>
    <t>MROZEK MACIEJ "EKSPERT"</t>
  </si>
  <si>
    <t>SENSE consulting Sp. z o.o.</t>
  </si>
  <si>
    <t>00-640 Warszawa, 
ul. Mokotowska 15A/1B</t>
  </si>
  <si>
    <t>31-060 Kraków, 
pl. Wolnica 13/10</t>
  </si>
  <si>
    <t>63-300 Pleszew, 
ul. M.  Reja 2/2</t>
  </si>
  <si>
    <t>88-100 Inowrocław, 
ul. Dubienka 2</t>
  </si>
  <si>
    <t>Towarzystwo Edukacyjne "Wiedza Powszechna"</t>
  </si>
  <si>
    <t>80-264 Gdańsk, 
al. Grunwaldzka 137/7</t>
  </si>
  <si>
    <t>84-100 Puck, 
ul. Przebendowskiego 12</t>
  </si>
  <si>
    <t>KOMPASS CONSULTING Buczkowski Maciej</t>
  </si>
  <si>
    <t>62-080 Tarnowo Podgórne, 
ul. Rokietnicka 15</t>
  </si>
  <si>
    <t>20-705 Lublin, 
ul. Bohaterów Monte Cassino 53</t>
  </si>
  <si>
    <t>Łączna kwota wniosków ocenionych pozytywnie i wybranych do dofinansowania:</t>
  </si>
  <si>
    <t>Polskie Towarzystwo Ekonomiczne Oddział w Gdańsku</t>
  </si>
  <si>
    <t>EUROSOLUTIONS Jan Dymek</t>
  </si>
  <si>
    <t>Prywatne Centrum Edukacyjne MARMOŁOWSKI s.c. Alicja Marmołowska, Ewa Marmołowska</t>
  </si>
  <si>
    <t>Biuro Projektów Europejskich Wojciech Miłosz</t>
  </si>
  <si>
    <t>J&amp;P MORITZ CONSULTING GROUP Jacek Poproch</t>
  </si>
  <si>
    <t>DWCOM SZKOLENIA DOROTA WOŁOSIUK-KONDRATOWICZ</t>
  </si>
  <si>
    <t>Powiat bytowski</t>
  </si>
  <si>
    <t>FOCUS TRAINING. INSTYTUT DOSKONALENIA KADR I ROZWOJU OSOBOWOŚCI KRÓLEWICZ MARZANNA</t>
  </si>
  <si>
    <t>Centrum Edukacji i Zarządzania Korporacja Romaniszyn SP. z o.o.</t>
  </si>
  <si>
    <t>Biuro Doradztwa Inwestycyjnego Europejczyk Jacek Leski</t>
  </si>
  <si>
    <t>Lokalna Grupa Działania Małe Morze</t>
  </si>
  <si>
    <t>Region Gdański NSZZ Solidarność</t>
  </si>
  <si>
    <t>VISION CONSULTING SPÓŁKA Z OGRANICZONĄ ODPOWIEDZIALNOŚCIĄ</t>
  </si>
  <si>
    <t>Firma Szkoleniowo Doradcza Consulting</t>
  </si>
  <si>
    <t>EDUFIN SPÓŁKA Z OGRANICZONĄ ODPOWIEDZIALNOŚCIĄ</t>
  </si>
  <si>
    <t>BWRz Sp. z o.o.</t>
  </si>
  <si>
    <t>Spółdzielnia Socjalna Pasja</t>
  </si>
  <si>
    <t>JOLANTA WOŹNICA PERSONA Ośrodek Szkoleniowo - Doradczy</t>
  </si>
  <si>
    <t>PRZEDSIĘBIORSTWO PRODUKCYJNO USŁUGOWO SZKOLENIOWE "POLKAR" SPÓŁKA Z OGRANICZONĄ ODPOWIEDZIALNOŚCIĄ</t>
  </si>
  <si>
    <t>Spółka Edukacyjna P-TKM sp. z o.o.</t>
  </si>
  <si>
    <t>Stowarzyszenie Wolna Przedsiębiorczość Oddział Terenowy w Gdańsku</t>
  </si>
  <si>
    <t>7 CUBES SP. Z O.O.</t>
  </si>
  <si>
    <t>Clar System Spółka Akcyjna</t>
  </si>
  <si>
    <t>Navigator International Sp. z o.o.</t>
  </si>
  <si>
    <t>"CENTRUM EDUKACYJNE ŻELAZNA" MAGDALENA KARPIK-ADAMSKA</t>
  </si>
  <si>
    <t>ProEco One spółka z ograniczoną odpowiedzialnością</t>
  </si>
  <si>
    <t>Zachodniopomorska Grupa Doradcza sp. z o. o.</t>
  </si>
  <si>
    <t>Organizacja Międzyzakładowa NSZZ "Solidarność" w Stoczni Gdańskiej</t>
  </si>
  <si>
    <t>Azymut: Praca</t>
  </si>
  <si>
    <t>Na fali</t>
  </si>
  <si>
    <t>Akademia zatrudnienia 2</t>
  </si>
  <si>
    <t>Krok do zatrudnienia</t>
  </si>
  <si>
    <t>Kariera zaczyna się po trzydziestce!</t>
  </si>
  <si>
    <t>Szansa na sukces</t>
  </si>
  <si>
    <t>Praca i Rozwój</t>
  </si>
  <si>
    <t>ADEKWATNI ZAWODOWO DO POTRZEB RYNKU PRACY. Projekt dla zarejestrowanych osób bezrobotnych z powiatu słupskiego.</t>
  </si>
  <si>
    <t>30 PLUS - Aktywizacja zawodowa osób pozostających bez pracy</t>
  </si>
  <si>
    <t>Aktywizacja zawodowa na 30+</t>
  </si>
  <si>
    <t>Akcja RE:Aktywacja</t>
  </si>
  <si>
    <t>Lepszy start</t>
  </si>
  <si>
    <t>Wiedza i doświadczenie = zatrudnienie - edycja II</t>
  </si>
  <si>
    <t>Sukces w zasięgu ręki!</t>
  </si>
  <si>
    <t>Gotowi do pracy II</t>
  </si>
  <si>
    <t>Kwalifikacje na miarę czasów</t>
  </si>
  <si>
    <t>NA FALI KU KARIERZE - program na rzecz aktywizacji zawodowej osób bezrobotnych w wieku powyżej 30 lat z powiatów o najwyższej stopie bezrobocia w województwie pomorskim</t>
  </si>
  <si>
    <t>AKADEMIA KWALIFIKACJI II - kierunek powrotu na pomorski rynek pracy</t>
  </si>
  <si>
    <t>Nie zostawaj bez pracy</t>
  </si>
  <si>
    <t>Pozytywny start - wsparcie osób bezrobotnych z powiatu wejherowskiego</t>
  </si>
  <si>
    <t>STOP BEZROBOCIU! NOWE KWALIFIKACJE - NOWE PERSPEKTYWY</t>
  </si>
  <si>
    <t>Twoja szansa na sukces!</t>
  </si>
  <si>
    <t>KURS NA PRACĘ - kompleksowy program aktywizacji zawodowej osób  bezrobotnych w wieku powyżej 30 lat zamieszkujących obszary o najwyższej stopie bezrobocia w województwie pomorskim</t>
  </si>
  <si>
    <t>ZAKTYWIZUJ SIĘ! - kompleksowy program aktywizacji zawodowej bezrobotnych osób w wieku powyżej 30 lat zamieszkujących obszary o najwyższej stopie bezrobocia w województwie pomorskim</t>
  </si>
  <si>
    <t>Akademia aktywności</t>
  </si>
  <si>
    <t>Nowe umiejętności-nowa praca</t>
  </si>
  <si>
    <t>AKTYWIZACJA Z SENSE(m) - program na rzecz aktywizacji zawodowej osób bezrobotnych w wieku od 30 lat z obszarów o wysokiej stopie bezrobocia w województwie pomorskim.</t>
  </si>
  <si>
    <t>Z pasją do pracy</t>
  </si>
  <si>
    <t>Szybka ścieżka do zatrudnienia</t>
  </si>
  <si>
    <t>Wsparcie na starcie! Indywidualna i kompleksowa pomoc w wejściu na rynek pracy osób pozostających bez zatrudnienia, które zamieszkują powiaty:kwidzyński i sztumski.</t>
  </si>
  <si>
    <t>AKTYWUJ SIEBIE. Kompleksowa aktywizacja zawodowa osób pozostających bez pracy.</t>
  </si>
  <si>
    <t>Teoria-praktyka-praca</t>
  </si>
  <si>
    <t>Lepsze perspektywy - aktywizacja zawodowa mieszkańców powiatów: lęborskiego, wejherowskiego i puckiego.</t>
  </si>
  <si>
    <t>Droga do sukcesu zawodowego</t>
  </si>
  <si>
    <t>Razem na rynku pracy – program aktywizacji zawodowej niepełnosprawnych mieszkańców województwa pomorskiego.</t>
  </si>
  <si>
    <t>Kompleksowy program powrotu do zatrudnienia dla mieszkańców województwa pomorskiego</t>
  </si>
  <si>
    <t>Cel: ZATRUDNIENIE!</t>
  </si>
  <si>
    <t>ZAWODOWA METAMORFOZA</t>
  </si>
  <si>
    <t>Pracownik XXI w. - pracownik mobilny! Aktywizacja zawodowa osób znajdujących się w najtrudniejszej sytuacji na rynku pracy</t>
  </si>
  <si>
    <t>JUŻ TYLKO KR(OK!) OD ZATRUDNIENIA</t>
  </si>
  <si>
    <t>MAM MOC - Mogę, Odkrywam, Chcę</t>
  </si>
  <si>
    <t>Morze pracy w pomorskim. Budowanie kariery zawodowej osób bezrobotnych z województwa pomorskiego.</t>
  </si>
  <si>
    <t>Praca dla chętnych</t>
  </si>
  <si>
    <t>80-830 Gdańsk, 
ul. Długi Targ 46/47</t>
  </si>
  <si>
    <t>64-800 Chodzież, 
ul. Piekary 12</t>
  </si>
  <si>
    <t>77-100 Bytów, 
ul. 11  Listopada 1</t>
  </si>
  <si>
    <t>81-074 Gdynia, 
ul. Rumska 3c/12</t>
  </si>
  <si>
    <t>01-401 Warszawa, 
ul. Górczewska 53</t>
  </si>
  <si>
    <t>85-225 Bydgoszcz, 
ul. ks. Augustyna  Kordeckiego 12/2</t>
  </si>
  <si>
    <t>89-620 Chojnice, 
ul. Długa 12</t>
  </si>
  <si>
    <t>83-300 Kartuzy, 
ul. Mściwoja II 28A</t>
  </si>
  <si>
    <t>80-126 Gdańsk, 
ul. Piekarnicza 12A/-</t>
  </si>
  <si>
    <t>02-739 Warszawa, 
ul. Wałbrzyska 11/85</t>
  </si>
  <si>
    <t>80-855 Gdańsk, 
ul. Wały Piastowskie 24/335</t>
  </si>
  <si>
    <t>80-873 Gdańsk, 
ul. Na Ostrowiu 15/20</t>
  </si>
  <si>
    <t>RPPM.05.02.02-22-0005/16</t>
  </si>
  <si>
    <t>RPPM.05.02.02-22-0058/16</t>
  </si>
  <si>
    <t>RPPM.05.02.02-22-0060/16</t>
  </si>
  <si>
    <t>RPPM.05.02.02-22-0048/16</t>
  </si>
  <si>
    <t>RPPM.05.02.02-22-0015/16</t>
  </si>
  <si>
    <t>RPPM.05.02.02-22-0076/16</t>
  </si>
  <si>
    <t>RPPM.05.02.02-22-0017/16</t>
  </si>
  <si>
    <t>RPPM.05.02.02-22-0038/16</t>
  </si>
  <si>
    <t>RPPM.05.02.02-22-0006/16</t>
  </si>
  <si>
    <t>RPPM.05.02.02-22-0057/16</t>
  </si>
  <si>
    <t>RPPM.05.02.02-22-0020/16</t>
  </si>
  <si>
    <t>RPPM.05.02.02-22-0066/16</t>
  </si>
  <si>
    <t>RPPM.05.02.02-22-0092/16</t>
  </si>
  <si>
    <t>RPPM.05.02.02-22-0073/16</t>
  </si>
  <si>
    <t>RPPM.05.02.02-22-0078/16</t>
  </si>
  <si>
    <t>RPPM.05.02.02-22-0079/16</t>
  </si>
  <si>
    <t>RPPM.05.02.02-22-0089/16</t>
  </si>
  <si>
    <t>RPPM.05.02.02-22-0094/16</t>
  </si>
  <si>
    <t>RPPM.05.02.02-22-0029/16</t>
  </si>
  <si>
    <t>RPPM.05.02.02-22-0036/16</t>
  </si>
  <si>
    <t>RPPM.05.02.02-22-0024/16</t>
  </si>
  <si>
    <t>RPPM.05.02.02-22-0045/16</t>
  </si>
  <si>
    <t>RPPM.05.02.02-22-0062/16</t>
  </si>
  <si>
    <t>RPPM.05.02.02-22-0052/16</t>
  </si>
  <si>
    <t>RPPM.05.02.02-22-0040/16</t>
  </si>
  <si>
    <t>RPPM.05.02.02-22-0081/16</t>
  </si>
  <si>
    <t>RPPM.05.02.02-22-0086/16</t>
  </si>
  <si>
    <t>RPPM.05.02.02-22-0080/16</t>
  </si>
  <si>
    <t>RPPM.05.02.02-22-0065/16</t>
  </si>
  <si>
    <t>RPPM.05.02.02-22-0023/16</t>
  </si>
  <si>
    <t>RPPM.05.02.02-22-0096/16</t>
  </si>
  <si>
    <t>RPPM.05.02.02-22-0019/16</t>
  </si>
  <si>
    <t>RPPM.05.02.02-22-0059/16</t>
  </si>
  <si>
    <t>RPPM.05.02.02-22-0018/16</t>
  </si>
  <si>
    <t>RPPM.05.02.02-22-0083/16</t>
  </si>
  <si>
    <t>RPPM.05.02.02-22-0037/16</t>
  </si>
  <si>
    <t>RPPM.05.02.02-22-0002/16</t>
  </si>
  <si>
    <t>RPPM.05.02.02-22-0041/16</t>
  </si>
  <si>
    <t>RPPM.05.02.02-22-0001/16</t>
  </si>
  <si>
    <t>RPPM.05.02.02-22-0071/16</t>
  </si>
  <si>
    <t>RPPM.05.02.02-22-0064/16</t>
  </si>
  <si>
    <t>RPPM.05.02.02-22-0026/16</t>
  </si>
  <si>
    <t>RPPM.05.02.02-22-0084/16</t>
  </si>
  <si>
    <t>RPPM.05.02.02-22-0009/16</t>
  </si>
  <si>
    <t>84-300 Lębork, 
 al. Wolności 30</t>
  </si>
  <si>
    <t>77-100 Bytów, 
ul. ks. dr. Bolesława Domańskiego 2</t>
  </si>
  <si>
    <t>86-100 Sulnowo, 
ul. Bolesława Domaradzkiego 12</t>
  </si>
  <si>
    <t>64-920 Piła, 
ul. Różana Droga 1a</t>
  </si>
  <si>
    <t>00-301 Warszawa, 
ul. Nowy Zjazd 1a</t>
  </si>
  <si>
    <t>61-119 Poznań, 
ul. Świętego Michała 43</t>
  </si>
  <si>
    <t>83-330 Żukowo, 
ul. Armii Krajowej 1</t>
  </si>
  <si>
    <t>70-111 Szczecin, 
 al. Powstańców Wielkopolskich 33</t>
  </si>
  <si>
    <t>00-854 Warszawa, 
 al. Aleja Jana Pawła II 25</t>
  </si>
  <si>
    <t>60-542 Poznań, 
ul. Klemensa Janickiego 20 B</t>
  </si>
  <si>
    <t>64-600 Oborniki, 
ul. 11 Listopada 7</t>
  </si>
  <si>
    <t>85-796 Bydgoszcz, 
ul. Józefa Twardzickiego 60</t>
  </si>
  <si>
    <t>85-225 Bydgoszcz, 
ul. ks. Augustyna Kordeckiego 12/2</t>
  </si>
  <si>
    <t>64-800 Chodzież, 
ul. Stanisława Małachowskiego 2B</t>
  </si>
  <si>
    <t>82-400 Sztum, 
ul. Barlewiczki 15A</t>
  </si>
  <si>
    <t>PRACA-Pośrednictwo,Rozwój, Aktywność,Cel,Aktywizacja</t>
  </si>
  <si>
    <t>Wniosek oceniony pozytywnie/brak środków</t>
  </si>
  <si>
    <t>Łączna kwota wniosków ocenionych pozytywnie/ brak środków:</t>
  </si>
  <si>
    <t>EFS</t>
  </si>
  <si>
    <t>BP</t>
  </si>
  <si>
    <t>Razem</t>
  </si>
  <si>
    <r>
      <rPr>
        <b/>
        <sz val="18"/>
        <color theme="1"/>
        <rFont val="Calibri"/>
        <family val="2"/>
        <charset val="238"/>
        <scheme val="minor"/>
      </rPr>
      <t xml:space="preserve">         LISTA PROJEKTÓW OCENIONYCH POZYTYWNIE MERYTORYCZNIE, Z WYRÓŻNIENIEM PROJEKTÓW WYBRANYCH DO DOFINANSOWANIA W RAMACH KONKURSU NUMER RPPM.05.02.02-IZ.00-22-001/16</t>
    </r>
    <r>
      <rPr>
        <b/>
        <sz val="18"/>
        <color theme="1"/>
        <rFont val="Calibri"/>
        <family val="2"/>
        <charset val="238"/>
      </rPr>
      <t xml:space="preserve"> </t>
    </r>
  </si>
  <si>
    <t>Załącznik
do Uchwały Nr  783/249/17
Zarządu Województwa Pomorskiego
z dnia 06 lipca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</si>
</sst>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??\ [$zł-415]_-;_-@_-"/>
    <numFmt numFmtId="165" formatCode="_-* #,##0.00\ [$zł-415]_-;\-* #,##0.00\ [$zł-415]_-;_-* &quot;-&quot;??\ [$zł-41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8" fillId="2" borderId="1" xfId="0" applyNumberFormat="1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abSelected="1" zoomScale="68" zoomScaleNormal="68" workbookViewId="0">
      <selection activeCell="O7" sqref="O7"/>
    </sheetView>
  </sheetViews>
  <sheetFormatPr defaultRowHeight="14.4" x14ac:dyDescent="0.3"/>
  <cols>
    <col min="1" max="1" width="5.109375" style="2" customWidth="1"/>
    <col min="2" max="2" width="31.33203125" customWidth="1"/>
    <col min="3" max="3" width="31.33203125" style="19" customWidth="1"/>
    <col min="4" max="4" width="19.6640625" customWidth="1"/>
    <col min="5" max="5" width="29.5546875" customWidth="1"/>
    <col min="6" max="6" width="18.5546875" style="4" customWidth="1"/>
    <col min="7" max="10" width="16.44140625" style="4" customWidth="1"/>
    <col min="11" max="11" width="12.109375" style="3" customWidth="1"/>
    <col min="12" max="12" width="26.33203125" customWidth="1"/>
    <col min="13" max="13" width="19.33203125" style="6" customWidth="1"/>
    <col min="14" max="14" width="16.6640625" customWidth="1"/>
    <col min="15" max="15" width="18.44140625" customWidth="1"/>
    <col min="16" max="16" width="18.109375" customWidth="1"/>
  </cols>
  <sheetData>
    <row r="1" spans="1:16" ht="15.75" customHeight="1" x14ac:dyDescent="0.3">
      <c r="A1" s="1"/>
      <c r="F1" s="8"/>
      <c r="G1" s="31" t="s">
        <v>190</v>
      </c>
      <c r="H1" s="31"/>
      <c r="I1" s="31"/>
      <c r="J1" s="31"/>
      <c r="K1" s="31"/>
    </row>
    <row r="2" spans="1:16" ht="30.75" customHeight="1" x14ac:dyDescent="0.3">
      <c r="F2" s="8"/>
      <c r="G2" s="31"/>
      <c r="H2" s="31"/>
      <c r="I2" s="31"/>
      <c r="J2" s="31"/>
      <c r="K2" s="31"/>
    </row>
    <row r="3" spans="1:16" ht="18.75" customHeight="1" x14ac:dyDescent="0.3">
      <c r="A3" s="32" t="s">
        <v>189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ht="18.75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6" ht="15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6" ht="57" customHeight="1" thickBot="1" x14ac:dyDescent="0.35">
      <c r="A6" s="20" t="s">
        <v>0</v>
      </c>
      <c r="B6" s="21" t="s">
        <v>1</v>
      </c>
      <c r="C6" s="21" t="s">
        <v>2</v>
      </c>
      <c r="D6" s="21" t="s">
        <v>3</v>
      </c>
      <c r="E6" s="21" t="s">
        <v>9</v>
      </c>
      <c r="F6" s="21" t="s">
        <v>10</v>
      </c>
      <c r="G6" s="21" t="s">
        <v>11</v>
      </c>
      <c r="H6" s="27" t="s">
        <v>186</v>
      </c>
      <c r="I6" s="27" t="s">
        <v>187</v>
      </c>
      <c r="J6" s="27" t="s">
        <v>188</v>
      </c>
      <c r="K6" s="22" t="s">
        <v>4</v>
      </c>
      <c r="L6" s="21" t="s">
        <v>5</v>
      </c>
    </row>
    <row r="7" spans="1:16" ht="42" customHeight="1" x14ac:dyDescent="0.3">
      <c r="A7" s="23">
        <v>1</v>
      </c>
      <c r="B7" s="10" t="s">
        <v>41</v>
      </c>
      <c r="C7" s="10" t="s">
        <v>69</v>
      </c>
      <c r="D7" s="10" t="s">
        <v>112</v>
      </c>
      <c r="E7" s="13" t="s">
        <v>124</v>
      </c>
      <c r="F7" s="17">
        <v>1521903.72</v>
      </c>
      <c r="G7" s="17">
        <v>1445808.53</v>
      </c>
      <c r="H7" s="17">
        <f>ROUNDDOWN(F7*0.85,2)</f>
        <v>1293618.1599999999</v>
      </c>
      <c r="I7" s="17">
        <f>ROUNDUP(F7*0.1,2)-0.01</f>
        <v>152190.37</v>
      </c>
      <c r="J7" s="17">
        <f>H7+I7</f>
        <v>1445808.5299999998</v>
      </c>
      <c r="K7" s="14">
        <v>114</v>
      </c>
      <c r="L7" s="9" t="s">
        <v>6</v>
      </c>
      <c r="M7" s="7"/>
      <c r="N7" s="5"/>
      <c r="O7" s="5"/>
      <c r="P7" s="5"/>
    </row>
    <row r="8" spans="1:16" ht="48.75" customHeight="1" x14ac:dyDescent="0.3">
      <c r="A8" s="23">
        <v>2</v>
      </c>
      <c r="B8" s="10" t="s">
        <v>42</v>
      </c>
      <c r="C8" s="10" t="s">
        <v>70</v>
      </c>
      <c r="D8" s="10" t="s">
        <v>113</v>
      </c>
      <c r="E8" s="13" t="s">
        <v>125</v>
      </c>
      <c r="F8" s="16">
        <v>1286518.3700000001</v>
      </c>
      <c r="G8" s="16">
        <v>1222192.45</v>
      </c>
      <c r="H8" s="17">
        <f t="shared" ref="H8:H52" si="0">ROUNDDOWN(F8*0.85,2)</f>
        <v>1093540.6100000001</v>
      </c>
      <c r="I8" s="17">
        <f t="shared" ref="I8:I52" si="1">ROUNDUP(F8*0.1,2)</f>
        <v>128651.84</v>
      </c>
      <c r="J8" s="17">
        <f>H8+I8</f>
        <v>1222192.4500000002</v>
      </c>
      <c r="K8" s="14">
        <v>113.5</v>
      </c>
      <c r="L8" s="9" t="s">
        <v>6</v>
      </c>
      <c r="M8" s="7"/>
      <c r="N8" s="5"/>
      <c r="O8" s="5"/>
      <c r="P8" s="5"/>
    </row>
    <row r="9" spans="1:16" ht="46.5" customHeight="1" x14ac:dyDescent="0.3">
      <c r="A9" s="23">
        <v>3</v>
      </c>
      <c r="B9" s="10" t="s">
        <v>43</v>
      </c>
      <c r="C9" s="10" t="s">
        <v>71</v>
      </c>
      <c r="D9" s="10" t="s">
        <v>114</v>
      </c>
      <c r="E9" s="13" t="s">
        <v>126</v>
      </c>
      <c r="F9" s="17">
        <v>1999259.52</v>
      </c>
      <c r="G9" s="17">
        <v>1899296.54</v>
      </c>
      <c r="H9" s="17">
        <f t="shared" si="0"/>
        <v>1699370.59</v>
      </c>
      <c r="I9" s="17">
        <f>ROUNDUP(F9*0.1,2)-0.01</f>
        <v>199925.95</v>
      </c>
      <c r="J9" s="17">
        <f t="shared" ref="J9:J52" si="2">H9+I9</f>
        <v>1899296.54</v>
      </c>
      <c r="K9" s="14">
        <v>111</v>
      </c>
      <c r="L9" s="9" t="s">
        <v>6</v>
      </c>
      <c r="M9" s="7"/>
      <c r="N9" s="5"/>
      <c r="O9" s="5"/>
      <c r="P9" s="5"/>
    </row>
    <row r="10" spans="1:16" ht="45.75" customHeight="1" x14ac:dyDescent="0.3">
      <c r="A10" s="23">
        <v>4</v>
      </c>
      <c r="B10" s="10" t="s">
        <v>7</v>
      </c>
      <c r="C10" s="10" t="s">
        <v>72</v>
      </c>
      <c r="D10" s="10" t="s">
        <v>181</v>
      </c>
      <c r="E10" s="11" t="s">
        <v>127</v>
      </c>
      <c r="F10" s="16">
        <v>1930574.69</v>
      </c>
      <c r="G10" s="16">
        <v>1834045.96</v>
      </c>
      <c r="H10" s="17">
        <f t="shared" si="0"/>
        <v>1640988.48</v>
      </c>
      <c r="I10" s="17">
        <f>ROUNDUP(F10*0.1,2)+0.01</f>
        <v>193057.48</v>
      </c>
      <c r="J10" s="17">
        <f t="shared" si="2"/>
        <v>1834045.96</v>
      </c>
      <c r="K10" s="12">
        <v>108.5</v>
      </c>
      <c r="L10" s="9" t="s">
        <v>6</v>
      </c>
      <c r="M10" s="7"/>
      <c r="N10" s="5"/>
      <c r="O10" s="5"/>
      <c r="P10" s="5"/>
    </row>
    <row r="11" spans="1:16" ht="47.25" customHeight="1" x14ac:dyDescent="0.3">
      <c r="A11" s="23">
        <v>5</v>
      </c>
      <c r="B11" s="10" t="s">
        <v>44</v>
      </c>
      <c r="C11" s="10" t="s">
        <v>73</v>
      </c>
      <c r="D11" s="10" t="s">
        <v>115</v>
      </c>
      <c r="E11" s="11" t="s">
        <v>128</v>
      </c>
      <c r="F11" s="16">
        <v>1259561.28</v>
      </c>
      <c r="G11" s="16">
        <v>1196583.22</v>
      </c>
      <c r="H11" s="17">
        <f t="shared" si="0"/>
        <v>1070627.08</v>
      </c>
      <c r="I11" s="17">
        <f>ROUNDUP(F11*0.1,2)+0.01</f>
        <v>125956.13999999998</v>
      </c>
      <c r="J11" s="17">
        <f t="shared" si="2"/>
        <v>1196583.22</v>
      </c>
      <c r="K11" s="12">
        <v>108.5</v>
      </c>
      <c r="L11" s="9" t="s">
        <v>6</v>
      </c>
      <c r="M11" s="7"/>
      <c r="N11" s="5"/>
      <c r="O11" s="5"/>
      <c r="P11" s="5"/>
    </row>
    <row r="12" spans="1:16" ht="45" customHeight="1" x14ac:dyDescent="0.3">
      <c r="A12" s="23">
        <v>6</v>
      </c>
      <c r="B12" s="10" t="s">
        <v>22</v>
      </c>
      <c r="C12" s="10" t="s">
        <v>74</v>
      </c>
      <c r="D12" s="10" t="s">
        <v>23</v>
      </c>
      <c r="E12" s="11" t="s">
        <v>129</v>
      </c>
      <c r="F12" s="16">
        <v>1126610.69</v>
      </c>
      <c r="G12" s="16">
        <v>1070280.1599999999</v>
      </c>
      <c r="H12" s="17">
        <f t="shared" si="0"/>
        <v>957619.08</v>
      </c>
      <c r="I12" s="17">
        <f>ROUNDUP(F12*0.1,2)+0.01</f>
        <v>112661.07999999999</v>
      </c>
      <c r="J12" s="17">
        <f t="shared" si="2"/>
        <v>1070280.1599999999</v>
      </c>
      <c r="K12" s="12">
        <v>108</v>
      </c>
      <c r="L12" s="9" t="s">
        <v>6</v>
      </c>
      <c r="M12" s="7"/>
      <c r="N12" s="5"/>
      <c r="O12" s="5"/>
      <c r="P12" s="5"/>
    </row>
    <row r="13" spans="1:16" ht="46.5" customHeight="1" x14ac:dyDescent="0.3">
      <c r="A13" s="23">
        <v>7</v>
      </c>
      <c r="B13" s="10" t="s">
        <v>45</v>
      </c>
      <c r="C13" s="10" t="s">
        <v>75</v>
      </c>
      <c r="D13" s="10" t="s">
        <v>116</v>
      </c>
      <c r="E13" s="11" t="s">
        <v>130</v>
      </c>
      <c r="F13" s="16">
        <v>1670917.25</v>
      </c>
      <c r="G13" s="16">
        <v>1587371.39</v>
      </c>
      <c r="H13" s="17">
        <f t="shared" si="0"/>
        <v>1420279.66</v>
      </c>
      <c r="I13" s="17">
        <f t="shared" si="1"/>
        <v>167091.73000000001</v>
      </c>
      <c r="J13" s="17">
        <f t="shared" si="2"/>
        <v>1587371.39</v>
      </c>
      <c r="K13" s="12">
        <v>106</v>
      </c>
      <c r="L13" s="9" t="s">
        <v>6</v>
      </c>
      <c r="M13" s="7"/>
      <c r="N13" s="5"/>
      <c r="O13" s="5"/>
      <c r="P13" s="5"/>
    </row>
    <row r="14" spans="1:16" ht="51" customHeight="1" x14ac:dyDescent="0.3">
      <c r="A14" s="23">
        <v>8</v>
      </c>
      <c r="B14" s="10" t="s">
        <v>46</v>
      </c>
      <c r="C14" s="10" t="s">
        <v>76</v>
      </c>
      <c r="D14" s="10" t="s">
        <v>168</v>
      </c>
      <c r="E14" s="11" t="s">
        <v>131</v>
      </c>
      <c r="F14" s="16">
        <v>1119367.3</v>
      </c>
      <c r="G14" s="16">
        <v>1063398.93</v>
      </c>
      <c r="H14" s="17">
        <f t="shared" si="0"/>
        <v>951462.2</v>
      </c>
      <c r="I14" s="17">
        <f t="shared" si="1"/>
        <v>111936.73</v>
      </c>
      <c r="J14" s="17">
        <f t="shared" si="2"/>
        <v>1063398.93</v>
      </c>
      <c r="K14" s="12">
        <v>106</v>
      </c>
      <c r="L14" s="9" t="s">
        <v>6</v>
      </c>
      <c r="M14" s="7"/>
      <c r="N14" s="5"/>
      <c r="O14" s="5"/>
      <c r="P14" s="5"/>
    </row>
    <row r="15" spans="1:16" ht="44.25" customHeight="1" x14ac:dyDescent="0.3">
      <c r="A15" s="23">
        <v>9</v>
      </c>
      <c r="B15" s="10" t="s">
        <v>47</v>
      </c>
      <c r="C15" s="10" t="s">
        <v>77</v>
      </c>
      <c r="D15" s="10" t="s">
        <v>169</v>
      </c>
      <c r="E15" s="11" t="s">
        <v>132</v>
      </c>
      <c r="F15" s="16">
        <v>1004338</v>
      </c>
      <c r="G15" s="16">
        <v>954121.1</v>
      </c>
      <c r="H15" s="17">
        <f t="shared" si="0"/>
        <v>853687.3</v>
      </c>
      <c r="I15" s="17">
        <f t="shared" si="1"/>
        <v>100433.8</v>
      </c>
      <c r="J15" s="17">
        <f t="shared" si="2"/>
        <v>954121.10000000009</v>
      </c>
      <c r="K15" s="12">
        <v>105.5</v>
      </c>
      <c r="L15" s="9" t="s">
        <v>6</v>
      </c>
      <c r="M15" s="7"/>
      <c r="N15" s="5"/>
      <c r="O15" s="5"/>
      <c r="P15" s="5"/>
    </row>
    <row r="16" spans="1:16" ht="46.5" customHeight="1" x14ac:dyDescent="0.3">
      <c r="A16" s="23">
        <v>10</v>
      </c>
      <c r="B16" s="10" t="s">
        <v>48</v>
      </c>
      <c r="C16" s="10" t="s">
        <v>78</v>
      </c>
      <c r="D16" s="10" t="s">
        <v>170</v>
      </c>
      <c r="E16" s="11" t="s">
        <v>133</v>
      </c>
      <c r="F16" s="16">
        <v>1585496.16</v>
      </c>
      <c r="G16" s="16">
        <v>1506221.35</v>
      </c>
      <c r="H16" s="17">
        <f t="shared" si="0"/>
        <v>1347671.73</v>
      </c>
      <c r="I16" s="17">
        <f t="shared" si="1"/>
        <v>158549.62</v>
      </c>
      <c r="J16" s="17">
        <f t="shared" si="2"/>
        <v>1506221.35</v>
      </c>
      <c r="K16" s="12">
        <v>103</v>
      </c>
      <c r="L16" s="9" t="s">
        <v>6</v>
      </c>
      <c r="M16" s="7"/>
      <c r="N16" s="5"/>
      <c r="O16" s="5"/>
      <c r="P16" s="5"/>
    </row>
    <row r="17" spans="1:16" ht="45.75" customHeight="1" x14ac:dyDescent="0.3">
      <c r="A17" s="23">
        <v>11</v>
      </c>
      <c r="B17" s="10" t="s">
        <v>34</v>
      </c>
      <c r="C17" s="10" t="s">
        <v>79</v>
      </c>
      <c r="D17" s="10" t="s">
        <v>35</v>
      </c>
      <c r="E17" s="11" t="s">
        <v>134</v>
      </c>
      <c r="F17" s="16">
        <v>1257668.1599999999</v>
      </c>
      <c r="G17" s="16">
        <v>1194784.75</v>
      </c>
      <c r="H17" s="17">
        <f t="shared" si="0"/>
        <v>1069017.93</v>
      </c>
      <c r="I17" s="17">
        <f t="shared" si="1"/>
        <v>125766.81999999999</v>
      </c>
      <c r="J17" s="17">
        <f t="shared" si="2"/>
        <v>1194784.75</v>
      </c>
      <c r="K17" s="12">
        <v>103</v>
      </c>
      <c r="L17" s="9" t="s">
        <v>6</v>
      </c>
      <c r="M17" s="7"/>
      <c r="N17" s="5"/>
      <c r="O17" s="5"/>
      <c r="P17" s="5"/>
    </row>
    <row r="18" spans="1:16" ht="39.75" customHeight="1" x14ac:dyDescent="0.3">
      <c r="A18" s="23">
        <v>12</v>
      </c>
      <c r="B18" s="10" t="s">
        <v>49</v>
      </c>
      <c r="C18" s="10" t="s">
        <v>80</v>
      </c>
      <c r="D18" s="10" t="s">
        <v>171</v>
      </c>
      <c r="E18" s="11" t="s">
        <v>135</v>
      </c>
      <c r="F18" s="16">
        <v>1035132</v>
      </c>
      <c r="G18" s="16">
        <v>983375.4</v>
      </c>
      <c r="H18" s="17">
        <f t="shared" si="0"/>
        <v>879862.2</v>
      </c>
      <c r="I18" s="17">
        <f t="shared" si="1"/>
        <v>103513.2</v>
      </c>
      <c r="J18" s="17">
        <f t="shared" si="2"/>
        <v>983375.39999999991</v>
      </c>
      <c r="K18" s="12">
        <v>103</v>
      </c>
      <c r="L18" s="9" t="s">
        <v>6</v>
      </c>
      <c r="M18" s="7"/>
      <c r="N18" s="5"/>
      <c r="O18" s="5"/>
      <c r="P18" s="5"/>
    </row>
    <row r="19" spans="1:16" ht="53.25" customHeight="1" x14ac:dyDescent="0.3">
      <c r="A19" s="23">
        <v>13</v>
      </c>
      <c r="B19" s="10" t="s">
        <v>15</v>
      </c>
      <c r="C19" s="10" t="s">
        <v>81</v>
      </c>
      <c r="D19" s="10" t="s">
        <v>16</v>
      </c>
      <c r="E19" s="11" t="s">
        <v>136</v>
      </c>
      <c r="F19" s="16">
        <v>1501785.84</v>
      </c>
      <c r="G19" s="16">
        <v>1426696.55</v>
      </c>
      <c r="H19" s="17">
        <f t="shared" si="0"/>
        <v>1276517.96</v>
      </c>
      <c r="I19" s="17">
        <f t="shared" si="1"/>
        <v>150178.59</v>
      </c>
      <c r="J19" s="17">
        <f t="shared" si="2"/>
        <v>1426696.55</v>
      </c>
      <c r="K19" s="12">
        <v>101.5</v>
      </c>
      <c r="L19" s="9" t="s">
        <v>6</v>
      </c>
      <c r="M19" s="7"/>
      <c r="N19" s="5"/>
      <c r="O19" s="5"/>
      <c r="P19" s="5"/>
    </row>
    <row r="20" spans="1:16" ht="50.25" customHeight="1" x14ac:dyDescent="0.3">
      <c r="A20" s="23">
        <v>14</v>
      </c>
      <c r="B20" s="10" t="s">
        <v>7</v>
      </c>
      <c r="C20" s="10" t="s">
        <v>82</v>
      </c>
      <c r="D20" s="10" t="s">
        <v>181</v>
      </c>
      <c r="E20" s="11" t="s">
        <v>137</v>
      </c>
      <c r="F20" s="16">
        <v>1511867.81</v>
      </c>
      <c r="G20" s="16">
        <v>1436274.42</v>
      </c>
      <c r="H20" s="17">
        <f t="shared" si="0"/>
        <v>1285087.6299999999</v>
      </c>
      <c r="I20" s="17">
        <f t="shared" si="1"/>
        <v>151186.79</v>
      </c>
      <c r="J20" s="17">
        <f t="shared" si="2"/>
        <v>1436274.42</v>
      </c>
      <c r="K20" s="12">
        <v>100.5</v>
      </c>
      <c r="L20" s="9" t="s">
        <v>6</v>
      </c>
      <c r="M20" s="7"/>
      <c r="N20" s="5"/>
      <c r="O20" s="5"/>
      <c r="P20" s="5"/>
    </row>
    <row r="21" spans="1:16" ht="53.25" customHeight="1" x14ac:dyDescent="0.3">
      <c r="A21" s="23">
        <v>15</v>
      </c>
      <c r="B21" s="10" t="s">
        <v>50</v>
      </c>
      <c r="C21" s="10" t="s">
        <v>83</v>
      </c>
      <c r="D21" s="10" t="s">
        <v>180</v>
      </c>
      <c r="E21" s="11" t="s">
        <v>138</v>
      </c>
      <c r="F21" s="16">
        <v>1049452.32</v>
      </c>
      <c r="G21" s="16">
        <v>996979.7</v>
      </c>
      <c r="H21" s="17">
        <f t="shared" si="0"/>
        <v>892034.47</v>
      </c>
      <c r="I21" s="17">
        <f>ROUNDUP(F21*0.1,2)-0.01</f>
        <v>104945.23</v>
      </c>
      <c r="J21" s="17">
        <f t="shared" si="2"/>
        <v>996979.7</v>
      </c>
      <c r="K21" s="12">
        <v>100.5</v>
      </c>
      <c r="L21" s="9" t="s">
        <v>6</v>
      </c>
      <c r="M21" s="7"/>
      <c r="N21" s="5"/>
      <c r="O21" s="5"/>
      <c r="P21" s="5"/>
    </row>
    <row r="22" spans="1:16" ht="50.25" customHeight="1" x14ac:dyDescent="0.3">
      <c r="A22" s="23">
        <v>16</v>
      </c>
      <c r="B22" s="10" t="s">
        <v>50</v>
      </c>
      <c r="C22" s="10" t="s">
        <v>84</v>
      </c>
      <c r="D22" s="10" t="s">
        <v>117</v>
      </c>
      <c r="E22" s="11" t="s">
        <v>139</v>
      </c>
      <c r="F22" s="16">
        <v>1049452.32</v>
      </c>
      <c r="G22" s="16">
        <v>996979.7</v>
      </c>
      <c r="H22" s="17">
        <f t="shared" si="0"/>
        <v>892034.47</v>
      </c>
      <c r="I22" s="17">
        <f>ROUNDUP(F22*0.1,2)-0.01</f>
        <v>104945.23</v>
      </c>
      <c r="J22" s="17">
        <f t="shared" si="2"/>
        <v>996979.7</v>
      </c>
      <c r="K22" s="12">
        <v>100.5</v>
      </c>
      <c r="L22" s="9" t="s">
        <v>6</v>
      </c>
      <c r="M22" s="7"/>
      <c r="N22" s="5"/>
      <c r="O22" s="5"/>
      <c r="P22" s="5"/>
    </row>
    <row r="23" spans="1:16" ht="64.5" customHeight="1" x14ac:dyDescent="0.3">
      <c r="A23" s="23">
        <v>17</v>
      </c>
      <c r="B23" s="10" t="s">
        <v>37</v>
      </c>
      <c r="C23" s="10" t="s">
        <v>85</v>
      </c>
      <c r="D23" s="10" t="s">
        <v>38</v>
      </c>
      <c r="E23" s="11" t="s">
        <v>140</v>
      </c>
      <c r="F23" s="16">
        <v>1055698.08</v>
      </c>
      <c r="G23" s="16">
        <v>1002913.18</v>
      </c>
      <c r="H23" s="17">
        <f t="shared" si="0"/>
        <v>897343.36</v>
      </c>
      <c r="I23" s="17">
        <f>ROUNDUP(F23*0.1,2)+0.01</f>
        <v>105569.81999999999</v>
      </c>
      <c r="J23" s="17">
        <f t="shared" si="2"/>
        <v>1002913.1799999999</v>
      </c>
      <c r="K23" s="12">
        <v>100.5</v>
      </c>
      <c r="L23" s="9" t="s">
        <v>6</v>
      </c>
      <c r="M23" s="7"/>
      <c r="N23" s="5"/>
      <c r="O23" s="5"/>
      <c r="P23" s="5"/>
    </row>
    <row r="24" spans="1:16" ht="50.25" customHeight="1" x14ac:dyDescent="0.3">
      <c r="A24" s="23">
        <v>18</v>
      </c>
      <c r="B24" s="10" t="s">
        <v>28</v>
      </c>
      <c r="C24" s="10" t="s">
        <v>86</v>
      </c>
      <c r="D24" s="10" t="s">
        <v>179</v>
      </c>
      <c r="E24" s="11" t="s">
        <v>141</v>
      </c>
      <c r="F24" s="16">
        <v>1845351.43</v>
      </c>
      <c r="G24" s="16">
        <v>1753083.86</v>
      </c>
      <c r="H24" s="17">
        <f t="shared" si="0"/>
        <v>1568548.71</v>
      </c>
      <c r="I24" s="17">
        <f t="shared" si="1"/>
        <v>184535.15000000002</v>
      </c>
      <c r="J24" s="17">
        <f t="shared" si="2"/>
        <v>1753083.8599999999</v>
      </c>
      <c r="K24" s="12">
        <v>98</v>
      </c>
      <c r="L24" s="9" t="s">
        <v>6</v>
      </c>
      <c r="M24" s="7"/>
      <c r="N24" s="5"/>
      <c r="O24" s="5"/>
      <c r="P24" s="5"/>
    </row>
    <row r="25" spans="1:16" ht="51.75" customHeight="1" x14ac:dyDescent="0.3">
      <c r="A25" s="23">
        <v>19</v>
      </c>
      <c r="B25" s="10" t="s">
        <v>26</v>
      </c>
      <c r="C25" s="10" t="s">
        <v>87</v>
      </c>
      <c r="D25" s="10" t="s">
        <v>27</v>
      </c>
      <c r="E25" s="11" t="s">
        <v>142</v>
      </c>
      <c r="F25" s="16">
        <v>1004770.15</v>
      </c>
      <c r="G25" s="16">
        <v>954531.64</v>
      </c>
      <c r="H25" s="17">
        <f t="shared" si="0"/>
        <v>854054.62</v>
      </c>
      <c r="I25" s="17">
        <f t="shared" si="1"/>
        <v>100477.01999999999</v>
      </c>
      <c r="J25" s="17">
        <f t="shared" si="2"/>
        <v>954531.64</v>
      </c>
      <c r="K25" s="12">
        <v>98</v>
      </c>
      <c r="L25" s="9" t="s">
        <v>6</v>
      </c>
      <c r="M25" s="7"/>
      <c r="N25" s="5"/>
      <c r="O25" s="5"/>
      <c r="P25" s="5"/>
    </row>
    <row r="26" spans="1:16" ht="46.5" customHeight="1" x14ac:dyDescent="0.3">
      <c r="A26" s="23">
        <v>20</v>
      </c>
      <c r="B26" s="10" t="s">
        <v>51</v>
      </c>
      <c r="C26" s="10" t="s">
        <v>88</v>
      </c>
      <c r="D26" s="10" t="s">
        <v>36</v>
      </c>
      <c r="E26" s="11" t="s">
        <v>143</v>
      </c>
      <c r="F26" s="16">
        <v>1391069.28</v>
      </c>
      <c r="G26" s="16">
        <v>1321515.82</v>
      </c>
      <c r="H26" s="17">
        <f t="shared" si="0"/>
        <v>1182408.8799999999</v>
      </c>
      <c r="I26" s="17">
        <f>ROUNDUP(F26*0.1,2)+0.01</f>
        <v>139106.94000000003</v>
      </c>
      <c r="J26" s="17">
        <f t="shared" si="2"/>
        <v>1321515.8199999998</v>
      </c>
      <c r="K26" s="12">
        <v>97.5</v>
      </c>
      <c r="L26" s="9" t="s">
        <v>6</v>
      </c>
      <c r="M26" s="7"/>
      <c r="N26" s="5"/>
      <c r="O26" s="5"/>
      <c r="P26" s="5"/>
    </row>
    <row r="27" spans="1:16" ht="51" customHeight="1" x14ac:dyDescent="0.3">
      <c r="A27" s="23">
        <v>21</v>
      </c>
      <c r="B27" s="10" t="s">
        <v>52</v>
      </c>
      <c r="C27" s="10" t="s">
        <v>89</v>
      </c>
      <c r="D27" s="10" t="s">
        <v>13</v>
      </c>
      <c r="E27" s="11" t="s">
        <v>144</v>
      </c>
      <c r="F27" s="16">
        <v>1297599.6000000001</v>
      </c>
      <c r="G27" s="16">
        <v>1232719.6200000001</v>
      </c>
      <c r="H27" s="17">
        <f t="shared" si="0"/>
        <v>1102959.6599999999</v>
      </c>
      <c r="I27" s="17">
        <f t="shared" si="1"/>
        <v>129759.96</v>
      </c>
      <c r="J27" s="17">
        <f t="shared" si="2"/>
        <v>1232719.6199999999</v>
      </c>
      <c r="K27" s="12">
        <v>97.5</v>
      </c>
      <c r="L27" s="9" t="s">
        <v>6</v>
      </c>
      <c r="M27" s="7"/>
      <c r="N27" s="5"/>
      <c r="O27" s="5"/>
      <c r="P27" s="5"/>
    </row>
    <row r="28" spans="1:16" ht="45.75" customHeight="1" x14ac:dyDescent="0.3">
      <c r="A28" s="23">
        <v>22</v>
      </c>
      <c r="B28" s="10" t="s">
        <v>53</v>
      </c>
      <c r="C28" s="10" t="s">
        <v>90</v>
      </c>
      <c r="D28" s="10" t="s">
        <v>31</v>
      </c>
      <c r="E28" s="11" t="s">
        <v>145</v>
      </c>
      <c r="F28" s="16">
        <v>1109349.48</v>
      </c>
      <c r="G28" s="16">
        <v>1053882.01</v>
      </c>
      <c r="H28" s="17">
        <f t="shared" si="0"/>
        <v>942947.05</v>
      </c>
      <c r="I28" s="17">
        <f>ROUNDUP(F28*0.1,2)+0.01</f>
        <v>110934.95999999999</v>
      </c>
      <c r="J28" s="17">
        <f t="shared" si="2"/>
        <v>1053882.01</v>
      </c>
      <c r="K28" s="12">
        <v>95.5</v>
      </c>
      <c r="L28" s="9" t="s">
        <v>6</v>
      </c>
      <c r="M28" s="7"/>
      <c r="N28" s="5"/>
      <c r="O28" s="5"/>
      <c r="P28" s="5"/>
    </row>
    <row r="29" spans="1:16" ht="47.25" customHeight="1" x14ac:dyDescent="0.3">
      <c r="A29" s="23">
        <v>23</v>
      </c>
      <c r="B29" s="10" t="s">
        <v>54</v>
      </c>
      <c r="C29" s="10" t="s">
        <v>183</v>
      </c>
      <c r="D29" s="10" t="s">
        <v>118</v>
      </c>
      <c r="E29" s="11" t="s">
        <v>146</v>
      </c>
      <c r="F29" s="16">
        <v>1974657.06</v>
      </c>
      <c r="G29" s="16">
        <v>1875924.21</v>
      </c>
      <c r="H29" s="17">
        <f t="shared" si="0"/>
        <v>1678458.5</v>
      </c>
      <c r="I29" s="17">
        <f t="shared" si="1"/>
        <v>197465.71000000002</v>
      </c>
      <c r="J29" s="17">
        <f t="shared" si="2"/>
        <v>1875924.21</v>
      </c>
      <c r="K29" s="12">
        <v>93</v>
      </c>
      <c r="L29" s="9" t="s">
        <v>6</v>
      </c>
      <c r="M29" s="7"/>
      <c r="N29" s="5"/>
      <c r="O29" s="5"/>
      <c r="P29" s="5"/>
    </row>
    <row r="30" spans="1:16" ht="57" customHeight="1" x14ac:dyDescent="0.3">
      <c r="A30" s="23">
        <v>24</v>
      </c>
      <c r="B30" s="10" t="s">
        <v>14</v>
      </c>
      <c r="C30" s="10" t="s">
        <v>91</v>
      </c>
      <c r="D30" s="10" t="s">
        <v>178</v>
      </c>
      <c r="E30" s="11" t="s">
        <v>147</v>
      </c>
      <c r="F30" s="16">
        <v>1930583.64</v>
      </c>
      <c r="G30" s="16">
        <v>1834054.46</v>
      </c>
      <c r="H30" s="17">
        <f t="shared" si="0"/>
        <v>1640996.09</v>
      </c>
      <c r="I30" s="17">
        <f t="shared" si="1"/>
        <v>193058.37</v>
      </c>
      <c r="J30" s="17">
        <f t="shared" si="2"/>
        <v>1834054.46</v>
      </c>
      <c r="K30" s="12">
        <v>93</v>
      </c>
      <c r="L30" s="9" t="s">
        <v>6</v>
      </c>
      <c r="M30" s="7"/>
      <c r="N30" s="5"/>
      <c r="O30" s="5"/>
      <c r="P30" s="5"/>
    </row>
    <row r="31" spans="1:16" ht="63.75" customHeight="1" x14ac:dyDescent="0.3">
      <c r="A31" s="23">
        <v>25</v>
      </c>
      <c r="B31" s="10" t="s">
        <v>19</v>
      </c>
      <c r="C31" s="10" t="s">
        <v>92</v>
      </c>
      <c r="D31" s="10" t="s">
        <v>20</v>
      </c>
      <c r="E31" s="11" t="s">
        <v>148</v>
      </c>
      <c r="F31" s="16">
        <v>1607267.4</v>
      </c>
      <c r="G31" s="16">
        <v>1526904.03</v>
      </c>
      <c r="H31" s="17">
        <f t="shared" si="0"/>
        <v>1366177.29</v>
      </c>
      <c r="I31" s="17">
        <f t="shared" si="1"/>
        <v>160726.74</v>
      </c>
      <c r="J31" s="17">
        <f t="shared" si="2"/>
        <v>1526904.03</v>
      </c>
      <c r="K31" s="12">
        <v>93</v>
      </c>
      <c r="L31" s="9" t="s">
        <v>6</v>
      </c>
      <c r="M31" s="7"/>
      <c r="N31" s="5"/>
      <c r="O31" s="5"/>
      <c r="P31" s="5"/>
    </row>
    <row r="32" spans="1:16" ht="42.75" customHeight="1" x14ac:dyDescent="0.3">
      <c r="A32" s="23">
        <v>26</v>
      </c>
      <c r="B32" s="10" t="s">
        <v>55</v>
      </c>
      <c r="C32" s="10" t="s">
        <v>93</v>
      </c>
      <c r="D32" s="10" t="s">
        <v>32</v>
      </c>
      <c r="E32" s="11" t="s">
        <v>149</v>
      </c>
      <c r="F32" s="16">
        <v>1033813.38</v>
      </c>
      <c r="G32" s="16">
        <v>982122.71</v>
      </c>
      <c r="H32" s="17">
        <f t="shared" si="0"/>
        <v>878741.37</v>
      </c>
      <c r="I32" s="17">
        <f t="shared" si="1"/>
        <v>103381.34</v>
      </c>
      <c r="J32" s="17">
        <f t="shared" si="2"/>
        <v>982122.71</v>
      </c>
      <c r="K32" s="12">
        <v>93</v>
      </c>
      <c r="L32" s="9" t="s">
        <v>6</v>
      </c>
      <c r="M32" s="7"/>
      <c r="N32" s="5"/>
      <c r="O32" s="5"/>
      <c r="P32" s="5"/>
    </row>
    <row r="33" spans="1:16" ht="45" customHeight="1" x14ac:dyDescent="0.3">
      <c r="A33" s="23">
        <v>27</v>
      </c>
      <c r="B33" s="10" t="s">
        <v>56</v>
      </c>
      <c r="C33" s="10" t="s">
        <v>94</v>
      </c>
      <c r="D33" s="10" t="s">
        <v>172</v>
      </c>
      <c r="E33" s="13" t="s">
        <v>150</v>
      </c>
      <c r="F33" s="16">
        <v>1074837.43</v>
      </c>
      <c r="G33" s="16">
        <v>1021095.56</v>
      </c>
      <c r="H33" s="17">
        <f t="shared" si="0"/>
        <v>913611.81</v>
      </c>
      <c r="I33" s="17">
        <f t="shared" si="1"/>
        <v>107483.75</v>
      </c>
      <c r="J33" s="17">
        <f t="shared" si="2"/>
        <v>1021095.56</v>
      </c>
      <c r="K33" s="14">
        <v>93</v>
      </c>
      <c r="L33" s="9" t="s">
        <v>6</v>
      </c>
      <c r="M33" s="7"/>
      <c r="N33" s="5"/>
      <c r="O33" s="5"/>
      <c r="P33" s="5"/>
    </row>
    <row r="34" spans="1:16" ht="49.5" customHeight="1" x14ac:dyDescent="0.3">
      <c r="A34" s="23">
        <v>28</v>
      </c>
      <c r="B34" s="10" t="s">
        <v>29</v>
      </c>
      <c r="C34" s="10" t="s">
        <v>95</v>
      </c>
      <c r="D34" s="10" t="s">
        <v>173</v>
      </c>
      <c r="E34" s="11" t="s">
        <v>151</v>
      </c>
      <c r="F34" s="16">
        <v>1939629.6</v>
      </c>
      <c r="G34" s="16">
        <v>1842648.12</v>
      </c>
      <c r="H34" s="17">
        <f t="shared" si="0"/>
        <v>1648685.16</v>
      </c>
      <c r="I34" s="17">
        <f t="shared" si="1"/>
        <v>193962.96</v>
      </c>
      <c r="J34" s="17">
        <f t="shared" si="2"/>
        <v>1842648.1199999999</v>
      </c>
      <c r="K34" s="12">
        <v>90.5</v>
      </c>
      <c r="L34" s="9" t="s">
        <v>6</v>
      </c>
      <c r="M34" s="7"/>
      <c r="N34" s="5"/>
      <c r="O34" s="5"/>
      <c r="P34" s="5"/>
    </row>
    <row r="35" spans="1:16" ht="46.5" customHeight="1" x14ac:dyDescent="0.3">
      <c r="A35" s="23">
        <v>29</v>
      </c>
      <c r="B35" s="10" t="s">
        <v>57</v>
      </c>
      <c r="C35" s="10" t="s">
        <v>96</v>
      </c>
      <c r="D35" s="10" t="s">
        <v>119</v>
      </c>
      <c r="E35" s="11" t="s">
        <v>152</v>
      </c>
      <c r="F35" s="16">
        <v>1348778.46</v>
      </c>
      <c r="G35" s="16">
        <v>1281339.54</v>
      </c>
      <c r="H35" s="17">
        <f t="shared" si="0"/>
        <v>1146461.69</v>
      </c>
      <c r="I35" s="17">
        <f t="shared" si="1"/>
        <v>134877.85</v>
      </c>
      <c r="J35" s="17">
        <f t="shared" si="2"/>
        <v>1281339.54</v>
      </c>
      <c r="K35" s="12">
        <v>90.5</v>
      </c>
      <c r="L35" s="9" t="s">
        <v>6</v>
      </c>
      <c r="M35" s="7"/>
      <c r="N35" s="5"/>
      <c r="O35" s="5"/>
      <c r="P35" s="5"/>
    </row>
    <row r="36" spans="1:16" ht="46.5" customHeight="1" x14ac:dyDescent="0.3">
      <c r="A36" s="23">
        <v>30</v>
      </c>
      <c r="B36" s="10" t="s">
        <v>24</v>
      </c>
      <c r="C36" s="10" t="s">
        <v>97</v>
      </c>
      <c r="D36" s="10" t="s">
        <v>25</v>
      </c>
      <c r="E36" s="11" t="s">
        <v>153</v>
      </c>
      <c r="F36" s="16">
        <v>1022019.65</v>
      </c>
      <c r="G36" s="16">
        <v>970918.67</v>
      </c>
      <c r="H36" s="17">
        <f t="shared" si="0"/>
        <v>868716.7</v>
      </c>
      <c r="I36" s="17">
        <f t="shared" si="1"/>
        <v>102201.97</v>
      </c>
      <c r="J36" s="17">
        <f t="shared" si="2"/>
        <v>970918.66999999993</v>
      </c>
      <c r="K36" s="12">
        <v>90.5</v>
      </c>
      <c r="L36" s="9" t="s">
        <v>6</v>
      </c>
      <c r="M36" s="7"/>
      <c r="N36" s="5"/>
      <c r="O36" s="5"/>
      <c r="P36" s="5"/>
    </row>
    <row r="37" spans="1:16" ht="58.5" customHeight="1" x14ac:dyDescent="0.3">
      <c r="A37" s="23">
        <v>31</v>
      </c>
      <c r="B37" s="10" t="s">
        <v>58</v>
      </c>
      <c r="C37" s="10" t="s">
        <v>98</v>
      </c>
      <c r="D37" s="10" t="s">
        <v>33</v>
      </c>
      <c r="E37" s="11" t="s">
        <v>154</v>
      </c>
      <c r="F37" s="16">
        <v>1354904.16</v>
      </c>
      <c r="G37" s="16">
        <v>1287158.95</v>
      </c>
      <c r="H37" s="17">
        <f t="shared" si="0"/>
        <v>1151668.53</v>
      </c>
      <c r="I37" s="17">
        <f t="shared" si="1"/>
        <v>135490.42000000001</v>
      </c>
      <c r="J37" s="17">
        <f t="shared" si="2"/>
        <v>1287158.95</v>
      </c>
      <c r="K37" s="15">
        <v>90.5</v>
      </c>
      <c r="L37" s="9" t="s">
        <v>6</v>
      </c>
      <c r="M37" s="7"/>
      <c r="N37" s="5"/>
      <c r="O37" s="5"/>
      <c r="P37" s="5"/>
    </row>
    <row r="38" spans="1:16" ht="42" customHeight="1" x14ac:dyDescent="0.3">
      <c r="A38" s="23">
        <v>32</v>
      </c>
      <c r="B38" s="10" t="s">
        <v>59</v>
      </c>
      <c r="C38" s="10" t="s">
        <v>99</v>
      </c>
      <c r="D38" s="10" t="s">
        <v>174</v>
      </c>
      <c r="E38" s="11" t="s">
        <v>155</v>
      </c>
      <c r="F38" s="16">
        <v>1583500.08</v>
      </c>
      <c r="G38" s="16">
        <v>1504325.08</v>
      </c>
      <c r="H38" s="17">
        <f t="shared" si="0"/>
        <v>1345975.06</v>
      </c>
      <c r="I38" s="17">
        <f>ROUNDUP(F38*0.1,2)+0.01</f>
        <v>158350.02000000002</v>
      </c>
      <c r="J38" s="17">
        <f t="shared" si="2"/>
        <v>1504325.08</v>
      </c>
      <c r="K38" s="12">
        <v>90.25</v>
      </c>
      <c r="L38" s="9" t="s">
        <v>6</v>
      </c>
      <c r="M38" s="7"/>
      <c r="N38" s="5"/>
      <c r="O38" s="5"/>
      <c r="P38" s="5"/>
    </row>
    <row r="39" spans="1:16" ht="53.25" customHeight="1" x14ac:dyDescent="0.3">
      <c r="A39" s="23">
        <v>33</v>
      </c>
      <c r="B39" s="10" t="s">
        <v>60</v>
      </c>
      <c r="C39" s="10" t="s">
        <v>100</v>
      </c>
      <c r="D39" s="18" t="s">
        <v>182</v>
      </c>
      <c r="E39" s="11" t="s">
        <v>156</v>
      </c>
      <c r="F39" s="16">
        <v>1007802.48</v>
      </c>
      <c r="G39" s="16">
        <v>957412.36</v>
      </c>
      <c r="H39" s="17">
        <f t="shared" si="0"/>
        <v>856632.1</v>
      </c>
      <c r="I39" s="17">
        <f>ROUNDUP(F39*0.1,2)+0.01</f>
        <v>100780.26</v>
      </c>
      <c r="J39" s="17">
        <f t="shared" si="2"/>
        <v>957412.36</v>
      </c>
      <c r="K39" s="12">
        <v>90</v>
      </c>
      <c r="L39" s="9" t="s">
        <v>6</v>
      </c>
      <c r="M39" s="7"/>
      <c r="N39" s="5"/>
      <c r="O39" s="5"/>
      <c r="P39" s="5"/>
    </row>
    <row r="40" spans="1:16" ht="48" customHeight="1" x14ac:dyDescent="0.3">
      <c r="A40" s="23">
        <v>34</v>
      </c>
      <c r="B40" s="10" t="s">
        <v>61</v>
      </c>
      <c r="C40" s="10" t="s">
        <v>101</v>
      </c>
      <c r="D40" s="10" t="s">
        <v>120</v>
      </c>
      <c r="E40" s="11" t="s">
        <v>157</v>
      </c>
      <c r="F40" s="16">
        <v>1004584.5</v>
      </c>
      <c r="G40" s="16">
        <v>954355.27</v>
      </c>
      <c r="H40" s="17">
        <f t="shared" si="0"/>
        <v>853896.82</v>
      </c>
      <c r="I40" s="17">
        <f t="shared" si="1"/>
        <v>100458.45</v>
      </c>
      <c r="J40" s="17">
        <f t="shared" si="2"/>
        <v>954355.2699999999</v>
      </c>
      <c r="K40" s="15">
        <v>89.75</v>
      </c>
      <c r="L40" s="9" t="s">
        <v>6</v>
      </c>
      <c r="M40" s="7"/>
      <c r="N40" s="5"/>
      <c r="O40" s="5"/>
      <c r="P40" s="5"/>
    </row>
    <row r="41" spans="1:16" ht="32.25" customHeight="1" x14ac:dyDescent="0.3">
      <c r="A41" s="23">
        <v>35</v>
      </c>
      <c r="B41" s="10" t="s">
        <v>62</v>
      </c>
      <c r="C41" s="10" t="s">
        <v>102</v>
      </c>
      <c r="D41" s="10" t="s">
        <v>30</v>
      </c>
      <c r="E41" s="11" t="s">
        <v>158</v>
      </c>
      <c r="F41" s="16">
        <v>1000386.6</v>
      </c>
      <c r="G41" s="16">
        <v>950367.27</v>
      </c>
      <c r="H41" s="17">
        <f t="shared" si="0"/>
        <v>850328.61</v>
      </c>
      <c r="I41" s="17">
        <f t="shared" si="1"/>
        <v>100038.66</v>
      </c>
      <c r="J41" s="17">
        <f t="shared" si="2"/>
        <v>950367.27</v>
      </c>
      <c r="K41" s="12">
        <v>88</v>
      </c>
      <c r="L41" s="9" t="s">
        <v>6</v>
      </c>
      <c r="M41" s="7"/>
      <c r="N41" s="5"/>
      <c r="O41" s="5"/>
      <c r="P41" s="5"/>
    </row>
    <row r="42" spans="1:16" ht="46.5" customHeight="1" x14ac:dyDescent="0.3">
      <c r="A42" s="23">
        <v>36</v>
      </c>
      <c r="B42" s="10" t="s">
        <v>63</v>
      </c>
      <c r="C42" s="10" t="s">
        <v>103</v>
      </c>
      <c r="D42" s="10" t="s">
        <v>177</v>
      </c>
      <c r="E42" s="11" t="s">
        <v>159</v>
      </c>
      <c r="F42" s="16">
        <v>1001289.2</v>
      </c>
      <c r="G42" s="16">
        <v>951224.74</v>
      </c>
      <c r="H42" s="17">
        <f t="shared" si="0"/>
        <v>851095.82</v>
      </c>
      <c r="I42" s="17">
        <f t="shared" si="1"/>
        <v>100128.92</v>
      </c>
      <c r="J42" s="17">
        <f t="shared" si="2"/>
        <v>951224.74</v>
      </c>
      <c r="K42" s="12">
        <v>88</v>
      </c>
      <c r="L42" s="9" t="s">
        <v>6</v>
      </c>
      <c r="M42" s="7"/>
      <c r="N42" s="5"/>
      <c r="O42" s="5"/>
      <c r="P42" s="5"/>
    </row>
    <row r="43" spans="1:16" ht="42.75" customHeight="1" x14ac:dyDescent="0.3">
      <c r="A43" s="23">
        <v>37</v>
      </c>
      <c r="B43" s="10" t="s">
        <v>64</v>
      </c>
      <c r="C43" s="10" t="s">
        <v>104</v>
      </c>
      <c r="D43" s="10" t="s">
        <v>176</v>
      </c>
      <c r="E43" s="11" t="s">
        <v>160</v>
      </c>
      <c r="F43" s="16">
        <v>1003018.5</v>
      </c>
      <c r="G43" s="16">
        <v>952867.57</v>
      </c>
      <c r="H43" s="17">
        <f t="shared" si="0"/>
        <v>852565.72</v>
      </c>
      <c r="I43" s="17">
        <f t="shared" si="1"/>
        <v>100301.85</v>
      </c>
      <c r="J43" s="17">
        <f t="shared" si="2"/>
        <v>952867.57</v>
      </c>
      <c r="K43" s="12">
        <v>87.5</v>
      </c>
      <c r="L43" s="9" t="s">
        <v>6</v>
      </c>
      <c r="M43" s="7"/>
      <c r="N43" s="5"/>
      <c r="O43" s="5"/>
      <c r="P43" s="5"/>
    </row>
    <row r="44" spans="1:16" ht="48" customHeight="1" x14ac:dyDescent="0.3">
      <c r="A44" s="23">
        <v>38</v>
      </c>
      <c r="B44" s="10" t="s">
        <v>8</v>
      </c>
      <c r="C44" s="10" t="s">
        <v>105</v>
      </c>
      <c r="D44" s="10" t="s">
        <v>39</v>
      </c>
      <c r="E44" s="11" t="s">
        <v>161</v>
      </c>
      <c r="F44" s="16">
        <v>1165473.79</v>
      </c>
      <c r="G44" s="16">
        <v>1107200.1000000001</v>
      </c>
      <c r="H44" s="17">
        <f t="shared" si="0"/>
        <v>990652.72</v>
      </c>
      <c r="I44" s="17">
        <f t="shared" si="1"/>
        <v>116547.37999999999</v>
      </c>
      <c r="J44" s="17">
        <f t="shared" si="2"/>
        <v>1107200.0999999999</v>
      </c>
      <c r="K44" s="12">
        <v>85.5</v>
      </c>
      <c r="L44" s="9" t="s">
        <v>6</v>
      </c>
      <c r="M44" s="7"/>
      <c r="N44" s="5"/>
      <c r="O44" s="5"/>
      <c r="P44" s="5"/>
    </row>
    <row r="45" spans="1:16" ht="41.4" x14ac:dyDescent="0.3">
      <c r="A45" s="23">
        <v>39</v>
      </c>
      <c r="B45" s="10" t="s">
        <v>21</v>
      </c>
      <c r="C45" s="10" t="s">
        <v>106</v>
      </c>
      <c r="D45" s="10" t="s">
        <v>12</v>
      </c>
      <c r="E45" s="11" t="s">
        <v>162</v>
      </c>
      <c r="F45" s="16">
        <v>1000842.34</v>
      </c>
      <c r="G45" s="16">
        <v>950800.22</v>
      </c>
      <c r="H45" s="17">
        <f t="shared" si="0"/>
        <v>850715.98</v>
      </c>
      <c r="I45" s="17">
        <f t="shared" si="1"/>
        <v>100084.23999999999</v>
      </c>
      <c r="J45" s="17">
        <f t="shared" si="2"/>
        <v>950800.22</v>
      </c>
      <c r="K45" s="12">
        <v>85</v>
      </c>
      <c r="L45" s="9" t="s">
        <v>6</v>
      </c>
      <c r="M45" s="7"/>
      <c r="N45" s="5"/>
      <c r="O45" s="5"/>
      <c r="P45" s="5"/>
    </row>
    <row r="46" spans="1:16" ht="44.25" customHeight="1" x14ac:dyDescent="0.3">
      <c r="A46" s="23">
        <v>40</v>
      </c>
      <c r="B46" s="10" t="s">
        <v>17</v>
      </c>
      <c r="C46" s="10" t="s">
        <v>107</v>
      </c>
      <c r="D46" s="10" t="s">
        <v>18</v>
      </c>
      <c r="E46" s="11" t="s">
        <v>163</v>
      </c>
      <c r="F46" s="16">
        <v>1003355.52</v>
      </c>
      <c r="G46" s="16">
        <v>953187.74</v>
      </c>
      <c r="H46" s="17">
        <f t="shared" si="0"/>
        <v>852852.19</v>
      </c>
      <c r="I46" s="17">
        <f>ROUNDUP(F46*0.1,2)-0.01</f>
        <v>100335.55</v>
      </c>
      <c r="J46" s="17">
        <f t="shared" si="2"/>
        <v>953187.74</v>
      </c>
      <c r="K46" s="12">
        <v>85</v>
      </c>
      <c r="L46" s="9" t="s">
        <v>6</v>
      </c>
      <c r="M46" s="7"/>
      <c r="N46" s="5"/>
      <c r="O46" s="5"/>
      <c r="P46" s="5"/>
    </row>
    <row r="47" spans="1:16" ht="32.25" customHeight="1" x14ac:dyDescent="0.3">
      <c r="A47" s="28" t="s">
        <v>40</v>
      </c>
      <c r="B47" s="28"/>
      <c r="C47" s="28"/>
      <c r="D47" s="28"/>
      <c r="E47" s="28"/>
      <c r="F47" s="24">
        <v>52670487.240000002</v>
      </c>
      <c r="G47" s="24">
        <v>50036962.880000003</v>
      </c>
      <c r="H47" s="24">
        <f t="shared" si="0"/>
        <v>44769914.149999999</v>
      </c>
      <c r="I47" s="24">
        <f t="shared" si="1"/>
        <v>5267048.7299999995</v>
      </c>
      <c r="J47" s="24">
        <f t="shared" si="2"/>
        <v>50036962.879999995</v>
      </c>
      <c r="K47" s="35"/>
      <c r="L47" s="35"/>
      <c r="M47" s="7"/>
      <c r="N47" s="5"/>
      <c r="O47" s="5"/>
      <c r="P47" s="5"/>
    </row>
    <row r="48" spans="1:16" ht="42" customHeight="1" x14ac:dyDescent="0.3">
      <c r="A48" s="23">
        <v>41</v>
      </c>
      <c r="B48" s="10" t="s">
        <v>65</v>
      </c>
      <c r="C48" s="10" t="s">
        <v>108</v>
      </c>
      <c r="D48" s="10" t="s">
        <v>121</v>
      </c>
      <c r="E48" s="11" t="s">
        <v>164</v>
      </c>
      <c r="F48" s="16">
        <v>1246935.3600000001</v>
      </c>
      <c r="G48" s="16">
        <v>1184588.5900000001</v>
      </c>
      <c r="H48" s="17">
        <f t="shared" si="0"/>
        <v>1059895.05</v>
      </c>
      <c r="I48" s="17">
        <f t="shared" si="1"/>
        <v>124693.54</v>
      </c>
      <c r="J48" s="17">
        <f t="shared" si="2"/>
        <v>1184588.5900000001</v>
      </c>
      <c r="K48" s="12">
        <v>84.25</v>
      </c>
      <c r="L48" s="25" t="s">
        <v>184</v>
      </c>
      <c r="M48" s="7"/>
      <c r="N48" s="5"/>
      <c r="O48" s="5"/>
      <c r="P48" s="5"/>
    </row>
    <row r="49" spans="1:16" ht="31.5" customHeight="1" x14ac:dyDescent="0.3">
      <c r="A49" s="23">
        <v>42</v>
      </c>
      <c r="B49" s="10" t="s">
        <v>66</v>
      </c>
      <c r="C49" s="10" t="s">
        <v>109</v>
      </c>
      <c r="D49" s="10" t="s">
        <v>122</v>
      </c>
      <c r="E49" s="11" t="s">
        <v>165</v>
      </c>
      <c r="F49" s="16">
        <v>2715725</v>
      </c>
      <c r="G49" s="16">
        <v>2579938.75</v>
      </c>
      <c r="H49" s="17">
        <f t="shared" si="0"/>
        <v>2308366.25</v>
      </c>
      <c r="I49" s="17">
        <f t="shared" si="1"/>
        <v>271572.5</v>
      </c>
      <c r="J49" s="17">
        <f t="shared" si="2"/>
        <v>2579938.75</v>
      </c>
      <c r="K49" s="12">
        <v>82.5</v>
      </c>
      <c r="L49" s="25" t="s">
        <v>184</v>
      </c>
      <c r="M49" s="7"/>
      <c r="N49" s="5"/>
      <c r="O49" s="5"/>
      <c r="P49" s="5"/>
    </row>
    <row r="50" spans="1:16" ht="40.5" customHeight="1" x14ac:dyDescent="0.3">
      <c r="A50" s="23">
        <v>43</v>
      </c>
      <c r="B50" s="10" t="s">
        <v>67</v>
      </c>
      <c r="C50" s="10" t="s">
        <v>110</v>
      </c>
      <c r="D50" s="10" t="s">
        <v>175</v>
      </c>
      <c r="E50" s="11" t="s">
        <v>166</v>
      </c>
      <c r="F50" s="16">
        <v>1037213</v>
      </c>
      <c r="G50" s="16">
        <v>985352.35</v>
      </c>
      <c r="H50" s="17">
        <f t="shared" si="0"/>
        <v>881631.05</v>
      </c>
      <c r="I50" s="17">
        <f t="shared" si="1"/>
        <v>103721.3</v>
      </c>
      <c r="J50" s="17">
        <f t="shared" si="2"/>
        <v>985352.35000000009</v>
      </c>
      <c r="K50" s="12">
        <v>82.5</v>
      </c>
      <c r="L50" s="25" t="s">
        <v>184</v>
      </c>
      <c r="M50" s="7"/>
      <c r="N50" s="5"/>
      <c r="O50" s="5"/>
      <c r="P50" s="5"/>
    </row>
    <row r="51" spans="1:16" ht="32.25" customHeight="1" x14ac:dyDescent="0.3">
      <c r="A51" s="23">
        <v>44</v>
      </c>
      <c r="B51" s="10" t="s">
        <v>68</v>
      </c>
      <c r="C51" s="10" t="s">
        <v>111</v>
      </c>
      <c r="D51" s="10" t="s">
        <v>123</v>
      </c>
      <c r="E51" s="11" t="s">
        <v>167</v>
      </c>
      <c r="F51" s="16">
        <v>1917419.52</v>
      </c>
      <c r="G51" s="16">
        <v>1821548.54</v>
      </c>
      <c r="H51" s="17">
        <f t="shared" si="0"/>
        <v>1629806.59</v>
      </c>
      <c r="I51" s="17">
        <f>ROUNDUP(F51*0.1,2)-0.01</f>
        <v>191741.95</v>
      </c>
      <c r="J51" s="17">
        <f t="shared" si="2"/>
        <v>1821548.54</v>
      </c>
      <c r="K51" s="12">
        <v>82.5</v>
      </c>
      <c r="L51" s="25" t="s">
        <v>184</v>
      </c>
      <c r="M51" s="7"/>
      <c r="N51" s="5"/>
      <c r="O51" s="5"/>
      <c r="P51" s="5"/>
    </row>
    <row r="52" spans="1:16" ht="32.25" customHeight="1" x14ac:dyDescent="0.3">
      <c r="A52" s="28" t="s">
        <v>185</v>
      </c>
      <c r="B52" s="28"/>
      <c r="C52" s="28"/>
      <c r="D52" s="28"/>
      <c r="E52" s="28"/>
      <c r="F52" s="26">
        <f>SUM(F48:F51)</f>
        <v>6917292.8800000008</v>
      </c>
      <c r="G52" s="26">
        <f>SUM(G48:G51)</f>
        <v>6571428.2299999995</v>
      </c>
      <c r="H52" s="26">
        <f t="shared" si="0"/>
        <v>5879698.9400000004</v>
      </c>
      <c r="I52" s="26">
        <f t="shared" si="1"/>
        <v>691729.29</v>
      </c>
      <c r="J52" s="26">
        <f t="shared" si="2"/>
        <v>6571428.2300000004</v>
      </c>
      <c r="K52" s="29"/>
      <c r="L52" s="30"/>
      <c r="M52" s="7"/>
      <c r="N52" s="5"/>
      <c r="O52" s="5"/>
      <c r="P52" s="5"/>
    </row>
    <row r="53" spans="1:16" ht="30" customHeight="1" x14ac:dyDescent="0.3">
      <c r="A53" s="5"/>
      <c r="B53" s="5"/>
      <c r="C53" s="5"/>
      <c r="F53"/>
      <c r="G53"/>
      <c r="H53"/>
      <c r="I53"/>
      <c r="J53"/>
      <c r="K53"/>
      <c r="M53"/>
    </row>
    <row r="54" spans="1:16" x14ac:dyDescent="0.3">
      <c r="M54"/>
    </row>
    <row r="55" spans="1:16" x14ac:dyDescent="0.3">
      <c r="M55"/>
    </row>
    <row r="56" spans="1:16" ht="40.5" customHeight="1" x14ac:dyDescent="0.3">
      <c r="M56"/>
    </row>
    <row r="57" spans="1:16" x14ac:dyDescent="0.3">
      <c r="M57"/>
    </row>
    <row r="58" spans="1:16" ht="35.25" customHeight="1" x14ac:dyDescent="0.3">
      <c r="M58"/>
    </row>
    <row r="59" spans="1:16" x14ac:dyDescent="0.3">
      <c r="M59"/>
    </row>
    <row r="60" spans="1:16" ht="33" customHeight="1" x14ac:dyDescent="0.3">
      <c r="M60"/>
    </row>
    <row r="61" spans="1:16" x14ac:dyDescent="0.3">
      <c r="M61"/>
    </row>
    <row r="62" spans="1:16" ht="33.75" customHeight="1" x14ac:dyDescent="0.3">
      <c r="M62"/>
    </row>
    <row r="63" spans="1:16" ht="39.75" customHeight="1" x14ac:dyDescent="0.3">
      <c r="M63"/>
    </row>
    <row r="64" spans="1:16" ht="50.25" customHeight="1" x14ac:dyDescent="0.3">
      <c r="M64"/>
    </row>
    <row r="65" spans="13:13" ht="46.5" customHeight="1" x14ac:dyDescent="0.3">
      <c r="M65"/>
    </row>
    <row r="66" spans="13:13" ht="33.75" customHeight="1" x14ac:dyDescent="0.3">
      <c r="M66"/>
    </row>
    <row r="67" spans="13:13" ht="33.75" customHeight="1" x14ac:dyDescent="0.3">
      <c r="M67"/>
    </row>
    <row r="68" spans="13:13" ht="44.25" customHeight="1" x14ac:dyDescent="0.3">
      <c r="M68"/>
    </row>
    <row r="69" spans="13:13" ht="32.25" customHeight="1" x14ac:dyDescent="0.3">
      <c r="M69"/>
    </row>
    <row r="70" spans="13:13" ht="39.75" customHeight="1" x14ac:dyDescent="0.3">
      <c r="M70"/>
    </row>
    <row r="71" spans="13:13" ht="35.25" customHeight="1" x14ac:dyDescent="0.3">
      <c r="M71"/>
    </row>
    <row r="72" spans="13:13" ht="37.5" customHeight="1" x14ac:dyDescent="0.3">
      <c r="M72"/>
    </row>
    <row r="73" spans="13:13" ht="31.5" customHeight="1" x14ac:dyDescent="0.3">
      <c r="M73"/>
    </row>
    <row r="74" spans="13:13" ht="45" customHeight="1" x14ac:dyDescent="0.3">
      <c r="M74"/>
    </row>
    <row r="75" spans="13:13" ht="32.25" customHeight="1" x14ac:dyDescent="0.3">
      <c r="M75"/>
    </row>
    <row r="76" spans="13:13" ht="38.25" customHeight="1" x14ac:dyDescent="0.3">
      <c r="M76"/>
    </row>
    <row r="77" spans="13:13" ht="32.25" customHeight="1" x14ac:dyDescent="0.3">
      <c r="M77"/>
    </row>
    <row r="78" spans="13:13" ht="31.5" customHeight="1" x14ac:dyDescent="0.3">
      <c r="M78"/>
    </row>
    <row r="79" spans="13:13" ht="33" customHeight="1" x14ac:dyDescent="0.3">
      <c r="M79"/>
    </row>
    <row r="80" spans="13:13" x14ac:dyDescent="0.3">
      <c r="M80"/>
    </row>
    <row r="81" spans="13:13" ht="39" customHeight="1" x14ac:dyDescent="0.3">
      <c r="M81"/>
    </row>
    <row r="82" spans="13:13" ht="39" customHeight="1" x14ac:dyDescent="0.3">
      <c r="M82"/>
    </row>
    <row r="83" spans="13:13" ht="14.25" customHeight="1" x14ac:dyDescent="0.3">
      <c r="M83"/>
    </row>
    <row r="84" spans="13:13" ht="46.5" customHeight="1" x14ac:dyDescent="0.3">
      <c r="M84"/>
    </row>
    <row r="85" spans="13:13" ht="49.5" customHeight="1" x14ac:dyDescent="0.3">
      <c r="M85"/>
    </row>
    <row r="86" spans="13:13" ht="47.25" customHeight="1" x14ac:dyDescent="0.3">
      <c r="M86"/>
    </row>
    <row r="87" spans="13:13" ht="68.25" customHeight="1" x14ac:dyDescent="0.3">
      <c r="M87"/>
    </row>
    <row r="88" spans="13:13" ht="42" customHeight="1" x14ac:dyDescent="0.3">
      <c r="M88"/>
    </row>
    <row r="89" spans="13:13" ht="42.75" customHeight="1" x14ac:dyDescent="0.3">
      <c r="M89"/>
    </row>
    <row r="90" spans="13:13" ht="47.25" customHeight="1" x14ac:dyDescent="0.3">
      <c r="M90"/>
    </row>
    <row r="91" spans="13:13" ht="45" customHeight="1" x14ac:dyDescent="0.3">
      <c r="M91"/>
    </row>
    <row r="92" spans="13:13" ht="45" customHeight="1" x14ac:dyDescent="0.3">
      <c r="M92"/>
    </row>
    <row r="93" spans="13:13" ht="41.25" customHeight="1" x14ac:dyDescent="0.3">
      <c r="M93"/>
    </row>
    <row r="94" spans="13:13" ht="42" customHeight="1" x14ac:dyDescent="0.3">
      <c r="M94"/>
    </row>
    <row r="95" spans="13:13" ht="46.5" customHeight="1" x14ac:dyDescent="0.3">
      <c r="M95"/>
    </row>
    <row r="96" spans="13:13" ht="40.5" customHeight="1" x14ac:dyDescent="0.3">
      <c r="M96"/>
    </row>
    <row r="97" spans="13:13" ht="70.5" customHeight="1" x14ac:dyDescent="0.3">
      <c r="M97"/>
    </row>
    <row r="98" spans="13:13" ht="32.25" customHeight="1" x14ac:dyDescent="0.3">
      <c r="M98"/>
    </row>
    <row r="99" spans="13:13" x14ac:dyDescent="0.3">
      <c r="M99"/>
    </row>
    <row r="100" spans="13:13" x14ac:dyDescent="0.3">
      <c r="M100"/>
    </row>
    <row r="101" spans="13:13" x14ac:dyDescent="0.3">
      <c r="M101"/>
    </row>
    <row r="102" spans="13:13" ht="32.25" customHeight="1" x14ac:dyDescent="0.3">
      <c r="M102"/>
    </row>
    <row r="103" spans="13:13" ht="32.25" customHeight="1" x14ac:dyDescent="0.3">
      <c r="M103"/>
    </row>
    <row r="104" spans="13:13" x14ac:dyDescent="0.3">
      <c r="M104"/>
    </row>
    <row r="105" spans="13:13" ht="27" customHeight="1" x14ac:dyDescent="0.3">
      <c r="M105"/>
    </row>
    <row r="106" spans="13:13" ht="31.5" customHeight="1" x14ac:dyDescent="0.3">
      <c r="M106"/>
    </row>
    <row r="107" spans="13:13" x14ac:dyDescent="0.3">
      <c r="M107"/>
    </row>
    <row r="108" spans="13:13" ht="40.5" customHeight="1" x14ac:dyDescent="0.3">
      <c r="M108"/>
    </row>
    <row r="109" spans="13:13" ht="33" customHeight="1" x14ac:dyDescent="0.3">
      <c r="M109"/>
    </row>
    <row r="110" spans="13:13" ht="33.75" customHeight="1" x14ac:dyDescent="0.3">
      <c r="M110"/>
    </row>
    <row r="111" spans="13:13" ht="57.75" customHeight="1" x14ac:dyDescent="0.3">
      <c r="M111"/>
    </row>
    <row r="112" spans="13:13" ht="29.25" customHeight="1" x14ac:dyDescent="0.3">
      <c r="M112"/>
    </row>
    <row r="113" spans="13:13" ht="32.25" customHeight="1" x14ac:dyDescent="0.3">
      <c r="M113"/>
    </row>
    <row r="114" spans="13:13" ht="33" customHeight="1" x14ac:dyDescent="0.3">
      <c r="M114"/>
    </row>
    <row r="115" spans="13:13" ht="33" customHeight="1" x14ac:dyDescent="0.3">
      <c r="M115"/>
    </row>
    <row r="116" spans="13:13" ht="32.25" customHeight="1" x14ac:dyDescent="0.3">
      <c r="M116"/>
    </row>
    <row r="117" spans="13:13" ht="30.75" customHeight="1" x14ac:dyDescent="0.3">
      <c r="M117"/>
    </row>
    <row r="118" spans="13:13" ht="33" customHeight="1" x14ac:dyDescent="0.3">
      <c r="M118"/>
    </row>
    <row r="119" spans="13:13" ht="33" customHeight="1" x14ac:dyDescent="0.3">
      <c r="M119"/>
    </row>
    <row r="120" spans="13:13" x14ac:dyDescent="0.3">
      <c r="M120"/>
    </row>
    <row r="121" spans="13:13" ht="31.5" customHeight="1" x14ac:dyDescent="0.3">
      <c r="M121"/>
    </row>
    <row r="122" spans="13:13" ht="30.75" customHeight="1" x14ac:dyDescent="0.3">
      <c r="M122"/>
    </row>
    <row r="123" spans="13:13" ht="32.25" customHeight="1" x14ac:dyDescent="0.3">
      <c r="M123"/>
    </row>
    <row r="124" spans="13:13" ht="32.25" customHeight="1" x14ac:dyDescent="0.3">
      <c r="M124"/>
    </row>
    <row r="125" spans="13:13" ht="32.25" customHeight="1" x14ac:dyDescent="0.3">
      <c r="M125"/>
    </row>
    <row r="126" spans="13:13" ht="32.25" customHeight="1" x14ac:dyDescent="0.3">
      <c r="M126"/>
    </row>
    <row r="127" spans="13:13" ht="33.75" customHeight="1" x14ac:dyDescent="0.3">
      <c r="M127"/>
    </row>
    <row r="128" spans="13:13" ht="42" customHeight="1" x14ac:dyDescent="0.3">
      <c r="M128"/>
    </row>
    <row r="129" spans="13:13" ht="33.75" customHeight="1" x14ac:dyDescent="0.3">
      <c r="M129"/>
    </row>
    <row r="130" spans="13:13" ht="31.5" customHeight="1" x14ac:dyDescent="0.3">
      <c r="M130"/>
    </row>
    <row r="131" spans="13:13" x14ac:dyDescent="0.3">
      <c r="M131"/>
    </row>
    <row r="132" spans="13:13" x14ac:dyDescent="0.3">
      <c r="M132"/>
    </row>
    <row r="133" spans="13:13" ht="33" customHeight="1" x14ac:dyDescent="0.3">
      <c r="M133"/>
    </row>
    <row r="134" spans="13:13" ht="30.75" customHeight="1" x14ac:dyDescent="0.3">
      <c r="M134"/>
    </row>
    <row r="135" spans="13:13" ht="32.25" customHeight="1" x14ac:dyDescent="0.3">
      <c r="M135"/>
    </row>
    <row r="136" spans="13:13" ht="33" customHeight="1" x14ac:dyDescent="0.3">
      <c r="M136"/>
    </row>
    <row r="137" spans="13:13" ht="33" customHeight="1" x14ac:dyDescent="0.3">
      <c r="M137"/>
    </row>
    <row r="138" spans="13:13" ht="39.75" customHeight="1" x14ac:dyDescent="0.3">
      <c r="M138"/>
    </row>
    <row r="139" spans="13:13" ht="33.75" customHeight="1" x14ac:dyDescent="0.3">
      <c r="M139"/>
    </row>
    <row r="140" spans="13:13" ht="28.5" customHeight="1" x14ac:dyDescent="0.3">
      <c r="M140"/>
    </row>
    <row r="141" spans="13:13" x14ac:dyDescent="0.3">
      <c r="M141"/>
    </row>
    <row r="142" spans="13:13" ht="31.5" customHeight="1" x14ac:dyDescent="0.3">
      <c r="M142"/>
    </row>
    <row r="143" spans="13:13" ht="40.5" customHeight="1" x14ac:dyDescent="0.3">
      <c r="M143"/>
    </row>
    <row r="144" spans="13:13" x14ac:dyDescent="0.3">
      <c r="M144"/>
    </row>
    <row r="145" spans="13:13" x14ac:dyDescent="0.3">
      <c r="M145"/>
    </row>
    <row r="146" spans="13:13" x14ac:dyDescent="0.3">
      <c r="M146"/>
    </row>
    <row r="147" spans="13:13" x14ac:dyDescent="0.3">
      <c r="M147"/>
    </row>
    <row r="148" spans="13:13" x14ac:dyDescent="0.3">
      <c r="M148"/>
    </row>
    <row r="149" spans="13:13" x14ac:dyDescent="0.3">
      <c r="M149"/>
    </row>
    <row r="150" spans="13:13" x14ac:dyDescent="0.3">
      <c r="M150"/>
    </row>
    <row r="151" spans="13:13" x14ac:dyDescent="0.3">
      <c r="M151"/>
    </row>
  </sheetData>
  <mergeCells count="6">
    <mergeCell ref="A52:E52"/>
    <mergeCell ref="K52:L52"/>
    <mergeCell ref="G1:K2"/>
    <mergeCell ref="A3:L5"/>
    <mergeCell ref="A47:E47"/>
    <mergeCell ref="K47:L47"/>
  </mergeCells>
  <pageMargins left="0.7" right="0.9682291666666667" top="1.0587500000000001" bottom="0.74250000000000005" header="0.3" footer="0.1925"/>
  <pageSetup paperSize="9" scale="65" orientation="landscape" r:id="rId1"/>
  <headerFooter differentFirst="1">
    <oddFooter>&amp;C&amp;G</oddFooter>
    <firstHeader>&amp;C&amp;G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Koterska-Wiśniewska Martyna</dc:creator>
  <cp:lastModifiedBy>Pobrucka Izabella</cp:lastModifiedBy>
  <cp:lastPrinted>2017-06-21T13:22:59Z</cp:lastPrinted>
  <dcterms:created xsi:type="dcterms:W3CDTF">2016-09-19T10:40:06Z</dcterms:created>
  <dcterms:modified xsi:type="dcterms:W3CDTF">2017-07-07T10:59:35Z</dcterms:modified>
</cp:coreProperties>
</file>