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_N_Referat_Naboru_Projektow\1_NM_Zespol_ds_Oceny_Merytorycznej_Wnioskow\perspektywa 2014-2020\2016\01_6.1.2\ROZSTRZYGNIĘCIE KONKURSU\PROTOKÓŁ + LISTA\"/>
    </mc:Choice>
  </mc:AlternateContent>
  <bookViews>
    <workbookView xWindow="0" yWindow="0" windowWidth="19440" windowHeight="121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I66" i="1"/>
  <c r="I57" i="1"/>
  <c r="I55" i="1"/>
  <c r="I53" i="1"/>
  <c r="I46" i="1"/>
  <c r="I40" i="1"/>
  <c r="I35" i="1"/>
  <c r="I34" i="1"/>
  <c r="I33" i="1"/>
  <c r="I29" i="1"/>
  <c r="I18" i="1"/>
  <c r="I14" i="1" l="1"/>
  <c r="J75" i="1"/>
  <c r="H65" i="1"/>
  <c r="H50" i="1"/>
  <c r="I41" i="1"/>
  <c r="H41" i="1"/>
  <c r="H31" i="1"/>
  <c r="H23" i="1"/>
  <c r="I23" i="1"/>
  <c r="H20" i="1"/>
  <c r="I8" i="1" l="1"/>
  <c r="I9" i="1"/>
  <c r="I11" i="1"/>
  <c r="I12" i="1"/>
  <c r="I13" i="1"/>
  <c r="I15" i="1"/>
  <c r="I16" i="1"/>
  <c r="I19" i="1"/>
  <c r="I21" i="1"/>
  <c r="I22" i="1"/>
  <c r="I24" i="1"/>
  <c r="I26" i="1"/>
  <c r="I27" i="1"/>
  <c r="I28" i="1"/>
  <c r="I30" i="1"/>
  <c r="I32" i="1"/>
  <c r="I36" i="1"/>
  <c r="I37" i="1"/>
  <c r="I38" i="1"/>
  <c r="I39" i="1"/>
  <c r="I42" i="1"/>
  <c r="I43" i="1"/>
  <c r="I44" i="1"/>
  <c r="I45" i="1"/>
  <c r="I47" i="1"/>
  <c r="I48" i="1"/>
  <c r="I49" i="1"/>
  <c r="I50" i="1"/>
  <c r="I51" i="1"/>
  <c r="I52" i="1"/>
  <c r="I54" i="1"/>
  <c r="I56" i="1"/>
  <c r="I58" i="1"/>
  <c r="I59" i="1"/>
  <c r="I60" i="1"/>
  <c r="I62" i="1"/>
  <c r="I64" i="1"/>
  <c r="I67" i="1"/>
  <c r="I68" i="1"/>
  <c r="I69" i="1"/>
  <c r="I70" i="1"/>
  <c r="I72" i="1"/>
  <c r="I73" i="1"/>
  <c r="I74" i="1"/>
  <c r="I7" i="1"/>
  <c r="H11" i="1" l="1"/>
  <c r="H12" i="1"/>
  <c r="H13" i="1"/>
  <c r="H14" i="1"/>
  <c r="H15" i="1"/>
  <c r="H16" i="1"/>
  <c r="H17" i="1"/>
  <c r="H18" i="1"/>
  <c r="H19" i="1"/>
  <c r="H21" i="1"/>
  <c r="H22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8" i="1"/>
  <c r="H9" i="1"/>
  <c r="H10" i="1"/>
  <c r="H7" i="1"/>
</calcChain>
</file>

<file path=xl/sharedStrings.xml><?xml version="1.0" encoding="utf-8"?>
<sst xmlns="http://schemas.openxmlformats.org/spreadsheetml/2006/main" count="355" uniqueCount="276">
  <si>
    <t>L.p.</t>
  </si>
  <si>
    <t>Wnioskodawca</t>
  </si>
  <si>
    <t>Tytuł projektu</t>
  </si>
  <si>
    <t>Adres</t>
  </si>
  <si>
    <t>Nr wniosku</t>
  </si>
  <si>
    <t>Kwota ogółem</t>
  </si>
  <si>
    <t>Kwota wnioskowana</t>
  </si>
  <si>
    <t>Liczba otrzymanych punktów</t>
  </si>
  <si>
    <t>Wynik oceny</t>
  </si>
  <si>
    <t>Wniosek oceniony  pozytywnie/ wybrany do dofinansowania</t>
  </si>
  <si>
    <t>Fundacja Partycypacji Społecznej</t>
  </si>
  <si>
    <t>FUNDACJA PROMYK SOLIDARNOŚCI</t>
  </si>
  <si>
    <t>Gmina Czersk</t>
  </si>
  <si>
    <t>Polska Agencja Rozwoju</t>
  </si>
  <si>
    <t>"Teen Challenge" Chrześcijańska Misja Społeczna</t>
  </si>
  <si>
    <t>Lokalna Grupa Działania Małe Morze</t>
  </si>
  <si>
    <t>TEB Edukacja Sp. z o.o.</t>
  </si>
  <si>
    <t>AKADEMIA KSZTAŁCENIA EUROPEJSKIEGO KRZYSZTOF KURYŁOWICZ</t>
  </si>
  <si>
    <t>Gmina Nowy Dwór Gdański</t>
  </si>
  <si>
    <t>Wojciech Miłosz Biuro Projektów Europejskich</t>
  </si>
  <si>
    <t>FUNDACJA ROZWOJU LOKALNEGO "PARASOL"</t>
  </si>
  <si>
    <t>Gmina Miejska Chojnice</t>
  </si>
  <si>
    <t>Stowarzyszenie Solidarni "PLUS"</t>
  </si>
  <si>
    <t>PRZEDSIĘBIORSTWO PRODUKCYJNO-HANDLOWE RARYTAS J. I R. MARKOWSCY SPÓŁKA JAWNA</t>
  </si>
  <si>
    <t>Stowarzyszenie EDUQ</t>
  </si>
  <si>
    <t>Towarzystwo Pomocy im.św. Brata Alberta koło gdańskie</t>
  </si>
  <si>
    <t>Gmina Kępice</t>
  </si>
  <si>
    <t>EUROSOLUTIONS Jan Dymek</t>
  </si>
  <si>
    <t>BUSINESS SCHOOL Hanna Polak, Marcin Polak Spółka Jawna</t>
  </si>
  <si>
    <t>Centrum Edukacji i Zarządzania Korporacja „Romaniszyn” Sp. Z o. o. (oddział w Gdyni)</t>
  </si>
  <si>
    <t>Kontraktor Spółka z ograniczoną odpowiedzialnością</t>
  </si>
  <si>
    <t>Gmina Choczewo</t>
  </si>
  <si>
    <t>Profesja Dominika Flaczyk</t>
  </si>
  <si>
    <t>Polski Związek Niewidomych Okręg Pomorski</t>
  </si>
  <si>
    <t>Towarzystwo Pomocy im. św. Brata Alberta Koło Gdańskie</t>
  </si>
  <si>
    <t>Towarzystwo Opieki Nad Ociemniałymi</t>
  </si>
  <si>
    <t>Fundacja Gospodarcza Pro Europa</t>
  </si>
  <si>
    <t>Jolanta Woźnica "PERSONA" Ośrodek Szkoleniowo - Doradczy</t>
  </si>
  <si>
    <t>Fundacja Grupy ERGO Hestia na rzecz integracji zawodowej osób niepełnosprawnych Integralia</t>
  </si>
  <si>
    <t>Gmina Bytów</t>
  </si>
  <si>
    <t>EDUFIN SPÓŁKA Z OGRANICZONĄ ODPOWIEDZIALNOŚCIĄ</t>
  </si>
  <si>
    <t>Fundacja Aktywnej Rehabilitacji "FAR"</t>
  </si>
  <si>
    <t>Stowarzyszenie Morena</t>
  </si>
  <si>
    <t>CENTRUM EDUKACJI AC-EXPERT AGATA MELARA</t>
  </si>
  <si>
    <t>Stowarzyszenie Monar</t>
  </si>
  <si>
    <t>Fundacja Edukacji i Działań Społecznych</t>
  </si>
  <si>
    <t>Stowarzyszenie Pomorskie Centrum Terapeutyczno-Prawne</t>
  </si>
  <si>
    <t>Spółdzielnia Edukacyjna "P-TKM"</t>
  </si>
  <si>
    <t>Centrum Edukacyjne Technik S.c. Henryk Szyc, Bożena Musznicka</t>
  </si>
  <si>
    <t>Stowarzyszenie Miłośników Obozina i Kociewia</t>
  </si>
  <si>
    <t>Fundacja Praesterno</t>
  </si>
  <si>
    <t>STOWARZYSZENIE NA RZECZ ROZWOJU POWIATU SŁAWIEŃSKIEGO</t>
  </si>
  <si>
    <t>Caritas Ordynariatu Polowego Wojska Polskiego</t>
  </si>
  <si>
    <t>Stowarzyszenie Na Rzecz Rozwoju Miasta i Gminy Debrzno</t>
  </si>
  <si>
    <t>J&amp;C GROUP Karolina Chadzypanagiotis-Jurkiewicz</t>
  </si>
  <si>
    <t>Wielkopolski Instytut Rozwoju Przedsiębiorczości i Edukacji Łukasz Dymek</t>
  </si>
  <si>
    <t>Stowarzyszenie "Podaj Rękę"</t>
  </si>
  <si>
    <t>Gmina Dzierzgoń</t>
  </si>
  <si>
    <t>Gmina Chmielno</t>
  </si>
  <si>
    <t>SPÓŁDZIELNIA SOCJALNA "DALBA"</t>
  </si>
  <si>
    <t>Powiat Bytowski</t>
  </si>
  <si>
    <t>Fundacja Ekspert-Kujawy</t>
  </si>
  <si>
    <t>7 CUBES SP. Z O.O.</t>
  </si>
  <si>
    <t>,,O.K. CENTRUM JĘZYKÓW OBCYCH" SPÓŁKA Z OGRANICZONĄ ODPOWIEDZIALNOŚCIĄ</t>
  </si>
  <si>
    <t>Akademia Kształcenia Zawodowego Sp. z o.o.</t>
  </si>
  <si>
    <t>Terra Szkolenia i Doradztwo Przemysław Omieczyński</t>
  </si>
  <si>
    <t>Gmina Rzeczenica</t>
  </si>
  <si>
    <t>Orea</t>
  </si>
  <si>
    <t>VIVID CONSULTING SPÓŁKA Z OGRANICZONĄ ODPOWIEDZIALNOŚCIĄ</t>
  </si>
  <si>
    <t>Humaneo</t>
  </si>
  <si>
    <t>CENTRUM DOSKONALENIA KADR  Ewa Perlińska</t>
  </si>
  <si>
    <t>NOWA PERSPEKTYWA</t>
  </si>
  <si>
    <t>Najtrudniejszy pierwszy krok II</t>
  </si>
  <si>
    <t>Zwiększenie zatrudnienia osób dotkniętych i zagrożonych ubóstwem i wykluczeniem społecznym z gminy Potęgowo i Gminy Damnica - rozwój Centrum Integracji Społecznej Promyk w Potęgowie</t>
  </si>
  <si>
    <t>zatrudnijczerszczan.pl</t>
  </si>
  <si>
    <t>Wdrożenie założeń Strategii zarządzania zmianą gospodarczą gminy Kępice poprzez zastosowanie międzynarodowego programu edukacyjnego Aflatoun</t>
  </si>
  <si>
    <t>Mam pracę - mam przyszłość</t>
  </si>
  <si>
    <t>Centrum Integracji Społecznej w Malborku</t>
  </si>
  <si>
    <t>Czas na zmianę</t>
  </si>
  <si>
    <t>NOWY, DOBRY POCZĄTEK</t>
  </si>
  <si>
    <t>Razem sięgajmy wyżej II</t>
  </si>
  <si>
    <t>AFLATOUN- znaczy zmiana dla mieszkańców miasta i Gminy Nowy Dwór Gdański</t>
  </si>
  <si>
    <t>Szansa na lepszą przyszłość II</t>
  </si>
  <si>
    <t>AKTYWIZACJA SPOŁECZNO - ZAWODOWA OSÓB NIEPEŁNOSPRAWNYCH Z GMIN POWIATU BYTOWSKIEGO CHARAKTERYZUJĄCYCH SIĘ PONADPRZECIĘTNYM WYKLUCZENIEM SPOŁECZNYM.</t>
  </si>
  <si>
    <t>Stop wykluczeniu - start na pracę</t>
  </si>
  <si>
    <t>Kierunek ZMIANA - kompleksowy program reintegracji społeczno - zawodowej osób doświadczających wielokrotnego wykluczenia społecznego</t>
  </si>
  <si>
    <t>Aktywni bez barier</t>
  </si>
  <si>
    <t>„Aktywizacja społeczno- zawodowa mieszkańców Gminy Łęczyce”</t>
  </si>
  <si>
    <t>Centrum Integracji Społecznej w Sopocie - kontynuacja</t>
  </si>
  <si>
    <t>Aktywność szansą na pracę - CIS w Kępicach wspiera zatrudnienie</t>
  </si>
  <si>
    <t>AKTYWIZACJA SPOŁECZNO - ZAWODOWA OSÓB ZAGROŻONYCH UBÓSTWEM LUB WYKLUCZENIEM SPOŁECZNYM Z GMIN POWIATU SŁUPSKIEGO CHARAKTERYZUJĄCYCH SIĘ PONADPRZECIĘTNYM WYKLUCZENIEM SPOŁECZNYM.</t>
  </si>
  <si>
    <t>Szansa na nowy start!</t>
  </si>
  <si>
    <t>W DRODZE DO PRACY</t>
  </si>
  <si>
    <t>Integracja w stronę zatrudnienia</t>
  </si>
  <si>
    <t>Kompleksowy program aktywizacji społeczno-zawodowej niepełnosprawnych mieszkańców  województwa pomorskiego zagrożonych ubóstwem lub wykluczeniem społecznym</t>
  </si>
  <si>
    <t>"Mój cel-moja praca"</t>
  </si>
  <si>
    <t>Uczciwa praca się opłaca!</t>
  </si>
  <si>
    <t>Samodzielnie w przyszłość</t>
  </si>
  <si>
    <t>Równe szanse</t>
  </si>
  <si>
    <t>PracujeMy</t>
  </si>
  <si>
    <t>W dobrym kierunku - Podmiot zatrudnienia socjalnego jako kompleksowy program reintegracji społeczno - zawodowej.</t>
  </si>
  <si>
    <t>Aktywność - szansą na lepsze jutro.</t>
  </si>
  <si>
    <t>DROGOWSKAZ - Aktywizacja społeczno - zawodowa osób zagrożonych ubóstwem lub wykluczeniem społecznym w Gminie Ryjewo</t>
  </si>
  <si>
    <t>Akademia kobiet sukcesu</t>
  </si>
  <si>
    <t>Kompetencje na wymiar - integracja społeczna i zawodowa osób z niepełnosprawnością</t>
  </si>
  <si>
    <t>Być albo nie być - reintegracja społeczno-zawodowa</t>
  </si>
  <si>
    <t>Przełam bariery do własnej kariery!</t>
  </si>
  <si>
    <t>Indywidualna i kompleksowa aktywizacja 55 ON z niepełnosprawnością znaczną oraz os. z niepełnosprawnością sprzężoną z woj. pomorskiego szansą na stałe zatrudnienie</t>
  </si>
  <si>
    <t>CIS Osówek - zatrudnienie na przyszłość</t>
  </si>
  <si>
    <t>Czas na zmiany</t>
  </si>
  <si>
    <t>ODNALEŹĆ SIEBIE</t>
  </si>
  <si>
    <t>Moja mama idzie do pracy</t>
  </si>
  <si>
    <t>Aktywna mama najlepszą księgową</t>
  </si>
  <si>
    <t>Pomorskie Centrum Pomocy Psychotraumatologicznej - Kompleksowy program potraumatycznej aktywizacji społeczno-zawodowej.</t>
  </si>
  <si>
    <t>Potrafię-pracuję-żyję.</t>
  </si>
  <si>
    <t>Nie daj się wykluczyć</t>
  </si>
  <si>
    <t>Skarszewski CIS na BIS</t>
  </si>
  <si>
    <t>Aktywni i świadomi w społeczeństwie.</t>
  </si>
  <si>
    <t>Wsparcie na starcie!</t>
  </si>
  <si>
    <t>"NOWA SZANSA"</t>
  </si>
  <si>
    <t>Kurs na reintegrację i pracę</t>
  </si>
  <si>
    <t>PLUS dla wiedzy, kwalifikacji i doświadczenia</t>
  </si>
  <si>
    <t>Krok ku lepszej przyszłości</t>
  </si>
  <si>
    <t>Księgowość i ja</t>
  </si>
  <si>
    <t>"Uwierz w siebie" Aktywizacja społeczno - zawodowa osób dotkniętych i zagrożonych ubóstwem lub wykluczeniem społecznym z terenu Miasta i Gminy Dzierzgoń</t>
  </si>
  <si>
    <t>CIS PUCK-stawiamy na ROZWÓJ</t>
  </si>
  <si>
    <t>"Wyjdź z domu - zainwestuj w siebie"</t>
  </si>
  <si>
    <t>Pracodawca z misją - model aktywizacji społecznej i zawodowej osób niepełnosprawnych intelektualnie</t>
  </si>
  <si>
    <t>Pozytywnie w przyszłość</t>
  </si>
  <si>
    <t>Jesteśmy aktywni!</t>
  </si>
  <si>
    <t>Rozwiń skrzydła na pomorskim rynku pracy!</t>
  </si>
  <si>
    <t>Program aktywizacji społeczno-zawodowej Pomorzan</t>
  </si>
  <si>
    <t>"Kursy - Staże - Praca"</t>
  </si>
  <si>
    <t>Postaw na siebie!</t>
  </si>
  <si>
    <t>Akademia Rozwoju Społeczno-Zawodowego</t>
  </si>
  <si>
    <t>Aktywne Łęczyce-droga do pewnego zatrudnienia</t>
  </si>
  <si>
    <t>Bez wykluczeń - Kompleksowy program aktywizacji społeczno-zawodowej</t>
  </si>
  <si>
    <t>Aktywni na rynku pracy.</t>
  </si>
  <si>
    <t>RPPM.06.01.02-22-0103/16</t>
  </si>
  <si>
    <t>RPPM.06.01.02-22-0056/16</t>
  </si>
  <si>
    <t>RPPM.06.01.02-22-0075/16</t>
  </si>
  <si>
    <t>RPPM.06.01.02-22-0037/16</t>
  </si>
  <si>
    <t>RPPM.06.01.02-22-0062/16</t>
  </si>
  <si>
    <t>RPPM.06.01.02-22-0071/16</t>
  </si>
  <si>
    <t>RPPM.06.01.02-22-0046/16</t>
  </si>
  <si>
    <t>RPPM.06.01.02-22-0104/16</t>
  </si>
  <si>
    <t>RPPM.06.01.02-22-0061/16</t>
  </si>
  <si>
    <t>RPPM.06.01.02-22-0088/16</t>
  </si>
  <si>
    <t>RPPM.06.01.02-22-0011/16</t>
  </si>
  <si>
    <t>RPPM.06.01.02-22-0096/16</t>
  </si>
  <si>
    <t>RPPM.06.01.02-22-0081/16</t>
  </si>
  <si>
    <t>RPPM.06.01.02-22-0076/16</t>
  </si>
  <si>
    <t>RPPM.06.01.02-22-0048/16</t>
  </si>
  <si>
    <t>RPPM.06.01.02-22-0055/16</t>
  </si>
  <si>
    <t>RPPM.06.01.02-22-0060/16</t>
  </si>
  <si>
    <t>RPPM.06.01.02-22-0007/16</t>
  </si>
  <si>
    <t>RPPM.06.01.02-22-0095/16</t>
  </si>
  <si>
    <t>RPPM.06.01.02-22-0080/16</t>
  </si>
  <si>
    <t>RPPM.06.01.02-22-0069/16</t>
  </si>
  <si>
    <t>RPPM.06.01.02-22-0070/16</t>
  </si>
  <si>
    <t>RPPM.06.01.02-22-0101/16</t>
  </si>
  <si>
    <t>RPPM.06.01.02-22-0029/16</t>
  </si>
  <si>
    <t>RPPM.06.01.02-22-0059/16</t>
  </si>
  <si>
    <t>RPPM.06.01.02-22-0054/16</t>
  </si>
  <si>
    <t>RPPM.06.01.02-22-0085/16</t>
  </si>
  <si>
    <t>RPPM.06.01.02-22-0089/16</t>
  </si>
  <si>
    <t>RPPM.06.01.02-22-0092/16</t>
  </si>
  <si>
    <t>RPPM.06.01.02-22-0008/16</t>
  </si>
  <si>
    <t>RPPM.06.01.02-22-0012/16</t>
  </si>
  <si>
    <t>RPPM.06.01.02-22-0036/16</t>
  </si>
  <si>
    <t>RPPM.06.01.02-22-0084/16</t>
  </si>
  <si>
    <t>RPPM.06.01.02-22-0064/16</t>
  </si>
  <si>
    <t>RPPM.06.01.02-22-0004/16</t>
  </si>
  <si>
    <t>RPPM.06.01.02-22-0050/16</t>
  </si>
  <si>
    <t>RPPM.06.01.02-22-0058/16</t>
  </si>
  <si>
    <t>RPPM.06.01.02-22-0099/16</t>
  </si>
  <si>
    <t>RPPM.06.01.02-22-0049/16</t>
  </si>
  <si>
    <t>RPPM.06.01.02-22-0094/16</t>
  </si>
  <si>
    <t>RPPM.06.01.02-22-0010/16</t>
  </si>
  <si>
    <t>RPPM.06.01.02-22-0005/16</t>
  </si>
  <si>
    <t>RPPM.06.01.02-22-0006/16</t>
  </si>
  <si>
    <t>RPPM.06.01.02-22-0030/16</t>
  </si>
  <si>
    <t>RPPM.06.01.02-22-0078/16</t>
  </si>
  <si>
    <t>RPPM.06.01.02-22-0039/16</t>
  </si>
  <si>
    <t>RPPM.06.01.02-22-0051/16</t>
  </si>
  <si>
    <t>RPPM.06.01.02-22-0053/16</t>
  </si>
  <si>
    <t>RPPM.06.01.02-22-0044/16</t>
  </si>
  <si>
    <t>RPPM.06.01.02-22-0077/16</t>
  </si>
  <si>
    <t>RPPM.06.01.02-22-0074/16</t>
  </si>
  <si>
    <t>RPPM.06.01.02-22-0032/16</t>
  </si>
  <si>
    <t>RPPM.06.01.02-22-0063/16</t>
  </si>
  <si>
    <t>RPPM.06.01.02-22-0047/16</t>
  </si>
  <si>
    <t>RPPM.06.01.02-22-0003/16</t>
  </si>
  <si>
    <t>RPPM.06.01.02-22-0045/16</t>
  </si>
  <si>
    <t>RPPM.06.01.02-22-0014/16</t>
  </si>
  <si>
    <t>RPPM.06.01.02-22-0057/16</t>
  </si>
  <si>
    <t>RPPM.06.01.02-22-0027/16</t>
  </si>
  <si>
    <t>RPPM.06.01.02-22-0105/16</t>
  </si>
  <si>
    <t>RPPM.06.01.02-22-0021/16</t>
  </si>
  <si>
    <t>RPPM.06.01.02-22-0013/16</t>
  </si>
  <si>
    <t>RPPM.06.01.02-22-0001/16</t>
  </si>
  <si>
    <t>RPPM.06.01.02-22-0023/16</t>
  </si>
  <si>
    <t>RPPM.06.01.02-22-0083/16</t>
  </si>
  <si>
    <t>RPPM.06.01.02-22-0097/16</t>
  </si>
  <si>
    <t>RPPM.06.01.02-22-0024/16</t>
  </si>
  <si>
    <t>RPPM.06.01.02-22-0028/16</t>
  </si>
  <si>
    <t>64-850 Ujście, 
 Staszica 15</t>
  </si>
  <si>
    <t>89-310 Łobżenica, 
 Sportowa 24</t>
  </si>
  <si>
    <t>76-230 Potęgowo, 
Pocztowa 9</t>
  </si>
  <si>
    <t>89-650 Czersk (miasto), 
 Kościuszki 27</t>
  </si>
  <si>
    <t>76-270 Zimowiska 16</t>
  </si>
  <si>
    <t>77-203 Broczyna 11</t>
  </si>
  <si>
    <t>84-100 Puck, 
 I  Armii Wojska Polskiego 1A</t>
  </si>
  <si>
    <t>61-874 Poznań, 
al. Niepodległości 2</t>
  </si>
  <si>
    <t>54-434 Wrocław, 
Gubińska 8/36</t>
  </si>
  <si>
    <t>89-310 Łobżenica, 
 Sportowa 24/A</t>
  </si>
  <si>
    <t>82-100 Nowy Dwór Gdański, 
Ernesta  Wejhera 3</t>
  </si>
  <si>
    <t>81-074 Gdynia, 
 Rumska 3c/12</t>
  </si>
  <si>
    <t>77-100 Bytów, 
 Zamkowa 2</t>
  </si>
  <si>
    <t>89-600 Chojnice, 
 Stary Rynek 1</t>
  </si>
  <si>
    <t xml:space="preserve">77-300 Człuchów,                    Wandzin gm. Przechlewo
</t>
  </si>
  <si>
    <t>82-200 Malbork, 
Włościańska 2</t>
  </si>
  <si>
    <t>84-300 Lębork, 
Bolesława Krzywoustego 1</t>
  </si>
  <si>
    <t>80-690 Gdańsk, 
Przegalińska 135</t>
  </si>
  <si>
    <t>77-230 Kępice, 
Niepodległości 6</t>
  </si>
  <si>
    <t>64-800 Chodzież, 
Piekary 12</t>
  </si>
  <si>
    <t>00-585 Warszawa, 
Bagatela 13</t>
  </si>
  <si>
    <t>81-348 Gdynia, 
 Jana z Kolna 4/4</t>
  </si>
  <si>
    <t>60-542 Poznań, 
Klemensa  Janickiego 20B</t>
  </si>
  <si>
    <t>84-210 Choczewo, 
Pierwszych Osadników 17</t>
  </si>
  <si>
    <t>80-560 Gdańsk, 
Żaglowa 2</t>
  </si>
  <si>
    <t>80-261 Gdańsk, 
 Jesionowa 10</t>
  </si>
  <si>
    <t>80-261 Gdańsk, 
Jesionowa 10</t>
  </si>
  <si>
    <t>87-100 Toruń, 
 Warszawska 4/7</t>
  </si>
  <si>
    <t>88-100 Inowrocław, 
 Lotnicza 60</t>
  </si>
  <si>
    <t>81-731 Sopot, 
Hestii 1/1.64</t>
  </si>
  <si>
    <t>77-100 Bytów, 
 1  Maja 15</t>
  </si>
  <si>
    <t>02-574 Warszawa, 
Łowicka 19</t>
  </si>
  <si>
    <t>80-252 Gdańsk, 
 Jaśkowa Dolina 7</t>
  </si>
  <si>
    <t>64-600 Oborniki, 
 Ignacego  Paderewskiego 4</t>
  </si>
  <si>
    <t>00-151 Warszawa,             Nowolipki 9b</t>
  </si>
  <si>
    <t>83-300 Kartuzy, 
Jeziorna 2/33</t>
  </si>
  <si>
    <t>83-340 Sierakowice, 
Kościerska 16</t>
  </si>
  <si>
    <t>83-250 Skarszewy, 
Kościerska 2</t>
  </si>
  <si>
    <t>00-714 Warszawa, 
Czerniakowska 26a/5</t>
  </si>
  <si>
    <t>76-100 Sławno, 
 Józefa  Chełmońskiego 30</t>
  </si>
  <si>
    <t>00-911 Warszawa, 
 Długa 13/15</t>
  </si>
  <si>
    <t>77-310 Debrzno, 
Ogrodowa 26</t>
  </si>
  <si>
    <t>81-382 Gdynia, 
Armii Krajowej 9/14</t>
  </si>
  <si>
    <t>64-800 Chodzież,       Stanisława Małachowskiego 2B</t>
  </si>
  <si>
    <t>83-020 Cedry Wielkie      Miłocin 23</t>
  </si>
  <si>
    <t>82-440 Dzierzgoń, 
Pl. Wolności 1/1</t>
  </si>
  <si>
    <t>84-100 Puck, 
 I  Armii Wojska Polskiego 1a</t>
  </si>
  <si>
    <t>83-333 Chmielno, 
Gryfa Pomorskiego 22</t>
  </si>
  <si>
    <t>84-100 Puck, 
Mestwina 32</t>
  </si>
  <si>
    <t>77-100 Bytów, 
 ks. dr. Bolesława  Domańskiego 2</t>
  </si>
  <si>
    <t>88-100 Inowrocław, 
  Dworcowa 65</t>
  </si>
  <si>
    <t>00-640 Warszawa, 
Mokotowska 15a/1b</t>
  </si>
  <si>
    <t>20-705 Lublin, 
Bohaterów Monte Cassino 53</t>
  </si>
  <si>
    <t>80-837 Gdańsk, 
Straganiarska 20/22</t>
  </si>
  <si>
    <t>77-304 Rzeczenica, 
 Człuchowska 26</t>
  </si>
  <si>
    <t>81-355 Gdynia, 
 Wójta Radtkego 22/2</t>
  </si>
  <si>
    <t>50-062 Wrocław, 
Plac Solny 14/3</t>
  </si>
  <si>
    <t>33-300 Nowy Sącz, 
Mikołaja  Reja 20</t>
  </si>
  <si>
    <t>Razem</t>
  </si>
  <si>
    <t>BP</t>
  </si>
  <si>
    <t>EFS</t>
  </si>
  <si>
    <t>Łączna kwota projektów wybranych do dofinansowania:</t>
  </si>
  <si>
    <t>INDYWIDUALNE ŚCIEŻKI DO SUKCESU II - reintegracja społeczna i zawodowa osób niepełnosprawnych oraz ich rodzin - mieszkańców gminy miejsko-wiejskiej Nowy Dwór Gdański</t>
  </si>
  <si>
    <t>05-080 Laski, 
Brzozowa 75</t>
  </si>
  <si>
    <t>63-300 Pleszew, 
 M. Reja 2/2</t>
  </si>
  <si>
    <t>82-400 Sztum,             Barlewiczki 14</t>
  </si>
  <si>
    <t>76-200 Słupsk, 
 Mikołaja Kopernika 28/31</t>
  </si>
  <si>
    <t>20-704 Lublin, 
Wojciechowska 7M</t>
  </si>
  <si>
    <t>Załącznik
do Uchwały Nr 1197/191/16
Zarządu Województwa Pomorskiego
z dnia 24 listopada 2016 roku</t>
  </si>
  <si>
    <r>
      <rPr>
        <b/>
        <sz val="18"/>
        <color theme="1"/>
        <rFont val="Calibri"/>
        <family val="2"/>
        <charset val="238"/>
        <scheme val="minor"/>
      </rPr>
      <t>LISTA PROJEKTÓW WYBRANYCH DO DOFINANSOWANIA W RAMACH KONKURSU NUMER RPPM.06.01.02-IZ.00-22-001/16</t>
    </r>
    <r>
      <rPr>
        <b/>
        <sz val="18"/>
        <color theme="1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</si>
</sst>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164" formatCode="#,##0.00\ &quot;zł&quot;"/>
    <numFmt numFmtId="165" formatCode="_-* #,##0.00\ [$zł-415]_-"/>
    <numFmt numFmtId="166" formatCode="0.0"/>
    <numFmt numFmtId="167" formatCode="_-* #,##0.00\ [$zł-415]_-;\-* #,##0.00\ [$zł-415]_-;_-* &quot;-&quot;????\ [$zł-415]_-;_-@_-"/>
    <numFmt numFmtId="168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</font>
    <font>
      <sz val="9"/>
      <color rgb="FF000000"/>
      <name val="Calibri"/>
      <family val="2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6" xfId="0" applyBorder="1"/>
    <xf numFmtId="0" fontId="0" fillId="0" borderId="7" xfId="0" applyBorder="1"/>
    <xf numFmtId="0" fontId="7" fillId="0" borderId="0" xfId="0" applyFont="1" applyAlignment="1">
      <alignment vertical="center"/>
    </xf>
    <xf numFmtId="0" fontId="0" fillId="0" borderId="0" xfId="0" applyFont="1"/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/>
    <xf numFmtId="165" fontId="10" fillId="0" borderId="6" xfId="1" applyNumberFormat="1" applyFont="1" applyFill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165" fontId="10" fillId="0" borderId="8" xfId="1" applyNumberFormat="1" applyFont="1" applyFill="1" applyBorder="1" applyAlignment="1">
      <alignment horizontal="center" vertical="center" wrapText="1"/>
    </xf>
    <xf numFmtId="0" fontId="0" fillId="0" borderId="8" xfId="0" applyBorder="1"/>
    <xf numFmtId="2" fontId="0" fillId="3" borderId="16" xfId="0" applyNumberFormat="1" applyFill="1" applyBorder="1"/>
    <xf numFmtId="0" fontId="0" fillId="3" borderId="17" xfId="0" applyFill="1" applyBorder="1"/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6" fontId="15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8" fontId="2" fillId="0" borderId="0" xfId="0" applyNumberFormat="1" applyFont="1"/>
    <xf numFmtId="0" fontId="1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21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8" fontId="1" fillId="0" borderId="0" xfId="1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164" fontId="2" fillId="5" borderId="13" xfId="1" applyNumberFormat="1" applyFont="1" applyFill="1" applyBorder="1" applyAlignment="1">
      <alignment horizontal="center" vertical="center" wrapText="1"/>
    </xf>
    <xf numFmtId="165" fontId="14" fillId="5" borderId="13" xfId="1" applyNumberFormat="1" applyFont="1" applyFill="1" applyBorder="1" applyAlignment="1">
      <alignment horizontal="center" vertical="center" wrapText="1"/>
    </xf>
    <xf numFmtId="164" fontId="12" fillId="5" borderId="12" xfId="1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2" fontId="18" fillId="4" borderId="5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view="pageLayout" zoomScaleNormal="100" workbookViewId="0">
      <selection activeCell="A3" sqref="A3:L4"/>
    </sheetView>
  </sheetViews>
  <sheetFormatPr defaultRowHeight="15" x14ac:dyDescent="0.25"/>
  <cols>
    <col min="1" max="1" width="5.140625" style="4" customWidth="1"/>
    <col min="2" max="2" width="23.85546875" customWidth="1"/>
    <col min="3" max="3" width="0.140625" customWidth="1"/>
    <col min="4" max="4" width="28.85546875" customWidth="1"/>
    <col min="5" max="5" width="20.28515625" customWidth="1"/>
    <col min="6" max="6" width="17.140625" customWidth="1"/>
    <col min="7" max="10" width="15.7109375" style="18" customWidth="1"/>
    <col min="11" max="11" width="10.140625" style="17" customWidth="1"/>
    <col min="12" max="12" width="26.42578125" customWidth="1"/>
    <col min="13" max="13" width="19.28515625" style="26" customWidth="1"/>
    <col min="14" max="14" width="16.7109375" customWidth="1"/>
    <col min="15" max="15" width="18.42578125" customWidth="1"/>
    <col min="16" max="16" width="18.140625" customWidth="1"/>
  </cols>
  <sheetData>
    <row r="1" spans="1:16" ht="15.75" customHeight="1" x14ac:dyDescent="0.25">
      <c r="A1" s="3"/>
      <c r="G1" s="44"/>
      <c r="H1" s="44"/>
      <c r="I1" s="57" t="s">
        <v>274</v>
      </c>
      <c r="J1" s="57"/>
    </row>
    <row r="2" spans="1:16" ht="30.75" customHeight="1" x14ac:dyDescent="0.25">
      <c r="G2" s="44"/>
      <c r="H2" s="45"/>
      <c r="I2" s="57"/>
      <c r="J2" s="57"/>
    </row>
    <row r="3" spans="1:16" ht="18.75" customHeight="1" x14ac:dyDescent="0.25">
      <c r="A3" s="61" t="s">
        <v>275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6" ht="15.75" thickBo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6" ht="15.75" thickBot="1" x14ac:dyDescent="0.3">
      <c r="A5" s="65" t="s">
        <v>0</v>
      </c>
      <c r="B5" s="64" t="s">
        <v>1</v>
      </c>
      <c r="C5" s="36"/>
      <c r="D5" s="64" t="s">
        <v>2</v>
      </c>
      <c r="E5" s="64" t="s">
        <v>3</v>
      </c>
      <c r="F5" s="64" t="s">
        <v>4</v>
      </c>
      <c r="G5" s="64" t="s">
        <v>5</v>
      </c>
      <c r="H5" s="67" t="s">
        <v>6</v>
      </c>
      <c r="I5" s="68"/>
      <c r="J5" s="69"/>
      <c r="K5" s="66" t="s">
        <v>7</v>
      </c>
      <c r="L5" s="64" t="s">
        <v>8</v>
      </c>
    </row>
    <row r="6" spans="1:16" ht="21" customHeight="1" thickBot="1" x14ac:dyDescent="0.3">
      <c r="A6" s="65"/>
      <c r="B6" s="64"/>
      <c r="C6" s="37"/>
      <c r="D6" s="64"/>
      <c r="E6" s="64"/>
      <c r="F6" s="64"/>
      <c r="G6" s="64"/>
      <c r="H6" s="38" t="s">
        <v>266</v>
      </c>
      <c r="I6" s="38" t="s">
        <v>265</v>
      </c>
      <c r="J6" s="38" t="s">
        <v>264</v>
      </c>
      <c r="K6" s="66"/>
      <c r="L6" s="64"/>
    </row>
    <row r="7" spans="1:16" ht="25.5" x14ac:dyDescent="0.25">
      <c r="A7" s="39">
        <v>1</v>
      </c>
      <c r="B7" s="5" t="s">
        <v>70</v>
      </c>
      <c r="C7" s="13"/>
      <c r="D7" s="5" t="s">
        <v>71</v>
      </c>
      <c r="E7" s="10" t="s">
        <v>206</v>
      </c>
      <c r="F7" s="7" t="s">
        <v>138</v>
      </c>
      <c r="G7" s="19">
        <v>892901.5</v>
      </c>
      <c r="H7" s="19">
        <f>ROUNDDOWN(G7*0.85,2)</f>
        <v>758966.27</v>
      </c>
      <c r="I7" s="19">
        <f>ROUNDUP(G7*0.1,2)</f>
        <v>89290.15</v>
      </c>
      <c r="J7" s="19">
        <v>848256.42</v>
      </c>
      <c r="K7" s="28">
        <v>123.5</v>
      </c>
      <c r="L7" s="29" t="s">
        <v>9</v>
      </c>
      <c r="M7" s="27"/>
      <c r="N7" s="21"/>
      <c r="O7" s="21"/>
      <c r="P7" s="21"/>
    </row>
    <row r="8" spans="1:16" ht="25.5" x14ac:dyDescent="0.25">
      <c r="A8" s="39">
        <v>2</v>
      </c>
      <c r="B8" s="5" t="s">
        <v>10</v>
      </c>
      <c r="C8" s="2"/>
      <c r="D8" s="5" t="s">
        <v>72</v>
      </c>
      <c r="E8" s="10" t="s">
        <v>207</v>
      </c>
      <c r="F8" s="7" t="s">
        <v>139</v>
      </c>
      <c r="G8" s="19">
        <v>989136</v>
      </c>
      <c r="H8" s="19">
        <f t="shared" ref="H8:H71" si="0">ROUNDDOWN(G8*0.85,2)</f>
        <v>840765.6</v>
      </c>
      <c r="I8" s="19">
        <f t="shared" ref="I8:I70" si="1">ROUNDUP(G8*0.1,2)</f>
        <v>98913.600000000006</v>
      </c>
      <c r="J8" s="19">
        <v>939679.2</v>
      </c>
      <c r="K8" s="30">
        <v>121.75</v>
      </c>
      <c r="L8" s="29" t="s">
        <v>9</v>
      </c>
      <c r="M8" s="27"/>
      <c r="N8" s="21"/>
      <c r="O8" s="21"/>
      <c r="P8" s="21"/>
    </row>
    <row r="9" spans="1:16" ht="73.5" customHeight="1" x14ac:dyDescent="0.25">
      <c r="A9" s="39">
        <v>3</v>
      </c>
      <c r="B9" s="5" t="s">
        <v>11</v>
      </c>
      <c r="C9" s="2"/>
      <c r="D9" s="5" t="s">
        <v>73</v>
      </c>
      <c r="E9" s="10" t="s">
        <v>208</v>
      </c>
      <c r="F9" s="7" t="s">
        <v>140</v>
      </c>
      <c r="G9" s="19">
        <v>1799911.2</v>
      </c>
      <c r="H9" s="19">
        <f t="shared" si="0"/>
        <v>1529924.52</v>
      </c>
      <c r="I9" s="19">
        <f t="shared" si="1"/>
        <v>179991.12</v>
      </c>
      <c r="J9" s="19">
        <v>1709915.64</v>
      </c>
      <c r="K9" s="30">
        <v>119.25</v>
      </c>
      <c r="L9" s="29" t="s">
        <v>9</v>
      </c>
      <c r="M9" s="27"/>
      <c r="N9" s="21"/>
      <c r="O9" s="21"/>
      <c r="P9" s="21"/>
    </row>
    <row r="10" spans="1:16" ht="25.5" x14ac:dyDescent="0.25">
      <c r="A10" s="39">
        <v>4</v>
      </c>
      <c r="B10" s="5" t="s">
        <v>12</v>
      </c>
      <c r="C10" s="2"/>
      <c r="D10" s="5" t="s">
        <v>74</v>
      </c>
      <c r="E10" s="10" t="s">
        <v>209</v>
      </c>
      <c r="F10" s="7" t="s">
        <v>141</v>
      </c>
      <c r="G10" s="19">
        <v>893316.93</v>
      </c>
      <c r="H10" s="19">
        <f t="shared" si="0"/>
        <v>759319.39</v>
      </c>
      <c r="I10" s="19">
        <v>0</v>
      </c>
      <c r="J10" s="19">
        <v>759319.39</v>
      </c>
      <c r="K10" s="31">
        <v>119</v>
      </c>
      <c r="L10" s="29" t="s">
        <v>9</v>
      </c>
      <c r="M10" s="27"/>
      <c r="N10" s="21"/>
      <c r="O10" s="21"/>
      <c r="P10" s="21"/>
    </row>
    <row r="11" spans="1:16" ht="60" x14ac:dyDescent="0.25">
      <c r="A11" s="39">
        <v>5</v>
      </c>
      <c r="B11" s="5" t="s">
        <v>13</v>
      </c>
      <c r="C11" s="2"/>
      <c r="D11" s="5" t="s">
        <v>75</v>
      </c>
      <c r="E11" s="10" t="s">
        <v>210</v>
      </c>
      <c r="F11" s="7" t="s">
        <v>142</v>
      </c>
      <c r="G11" s="19">
        <v>266650</v>
      </c>
      <c r="H11" s="19">
        <f t="shared" si="0"/>
        <v>226652.5</v>
      </c>
      <c r="I11" s="19">
        <f t="shared" si="1"/>
        <v>26665</v>
      </c>
      <c r="J11" s="19">
        <v>253317.5</v>
      </c>
      <c r="K11" s="31">
        <v>119</v>
      </c>
      <c r="L11" s="29" t="s">
        <v>9</v>
      </c>
      <c r="M11" s="27"/>
      <c r="N11" s="21"/>
      <c r="O11" s="21"/>
      <c r="P11" s="21"/>
    </row>
    <row r="12" spans="1:16" ht="36" x14ac:dyDescent="0.25">
      <c r="A12" s="39">
        <v>6</v>
      </c>
      <c r="B12" s="5" t="s">
        <v>14</v>
      </c>
      <c r="C12" s="2"/>
      <c r="D12" s="5" t="s">
        <v>76</v>
      </c>
      <c r="E12" s="10" t="s">
        <v>211</v>
      </c>
      <c r="F12" s="7" t="s">
        <v>143</v>
      </c>
      <c r="G12" s="19">
        <v>3233420.5</v>
      </c>
      <c r="H12" s="19">
        <f t="shared" si="0"/>
        <v>2748407.42</v>
      </c>
      <c r="I12" s="19">
        <f t="shared" si="1"/>
        <v>323342.05</v>
      </c>
      <c r="J12" s="19">
        <v>3071749.47</v>
      </c>
      <c r="K12" s="30">
        <v>118.75</v>
      </c>
      <c r="L12" s="29" t="s">
        <v>9</v>
      </c>
      <c r="M12" s="27"/>
      <c r="N12" s="21"/>
      <c r="O12" s="21"/>
      <c r="P12" s="21"/>
    </row>
    <row r="13" spans="1:16" ht="36" x14ac:dyDescent="0.25">
      <c r="A13" s="39">
        <v>7</v>
      </c>
      <c r="B13" s="5" t="s">
        <v>15</v>
      </c>
      <c r="C13" s="2"/>
      <c r="D13" s="5" t="s">
        <v>77</v>
      </c>
      <c r="E13" s="10" t="s">
        <v>212</v>
      </c>
      <c r="F13" s="7" t="s">
        <v>144</v>
      </c>
      <c r="G13" s="19">
        <v>9207423.5</v>
      </c>
      <c r="H13" s="19">
        <f t="shared" si="0"/>
        <v>7826309.9699999997</v>
      </c>
      <c r="I13" s="19">
        <f t="shared" si="1"/>
        <v>920742.35</v>
      </c>
      <c r="J13" s="19">
        <v>8747052.3200000003</v>
      </c>
      <c r="K13" s="31">
        <v>115</v>
      </c>
      <c r="L13" s="29" t="s">
        <v>9</v>
      </c>
      <c r="M13" s="27"/>
      <c r="N13" s="21"/>
      <c r="O13" s="21"/>
      <c r="P13" s="21"/>
    </row>
    <row r="14" spans="1:16" ht="25.5" x14ac:dyDescent="0.25">
      <c r="A14" s="39">
        <v>8</v>
      </c>
      <c r="B14" s="5" t="s">
        <v>16</v>
      </c>
      <c r="C14" s="2"/>
      <c r="D14" s="5" t="s">
        <v>78</v>
      </c>
      <c r="E14" s="10" t="s">
        <v>213</v>
      </c>
      <c r="F14" s="7" t="s">
        <v>145</v>
      </c>
      <c r="G14" s="19">
        <v>1990075.32</v>
      </c>
      <c r="H14" s="19">
        <f t="shared" si="0"/>
        <v>1691564.02</v>
      </c>
      <c r="I14" s="19">
        <f>(G14*0.1)</f>
        <v>199007.53200000001</v>
      </c>
      <c r="J14" s="19">
        <v>1890571.55</v>
      </c>
      <c r="K14" s="31">
        <v>114</v>
      </c>
      <c r="L14" s="29" t="s">
        <v>9</v>
      </c>
      <c r="M14" s="27"/>
      <c r="N14" s="21"/>
      <c r="O14" s="21"/>
      <c r="P14" s="21"/>
    </row>
    <row r="15" spans="1:16" ht="36" x14ac:dyDescent="0.25">
      <c r="A15" s="39">
        <v>9</v>
      </c>
      <c r="B15" s="5" t="s">
        <v>17</v>
      </c>
      <c r="C15" s="13"/>
      <c r="D15" s="5" t="s">
        <v>79</v>
      </c>
      <c r="E15" s="10" t="s">
        <v>214</v>
      </c>
      <c r="F15" s="7" t="s">
        <v>146</v>
      </c>
      <c r="G15" s="19">
        <v>1493217.6</v>
      </c>
      <c r="H15" s="19">
        <f t="shared" si="0"/>
        <v>1269234.96</v>
      </c>
      <c r="I15" s="19">
        <f t="shared" si="1"/>
        <v>149321.76</v>
      </c>
      <c r="J15" s="19">
        <v>1418556.72</v>
      </c>
      <c r="K15" s="31">
        <v>112</v>
      </c>
      <c r="L15" s="29" t="s">
        <v>9</v>
      </c>
      <c r="M15" s="27"/>
      <c r="N15" s="21"/>
      <c r="O15" s="21"/>
      <c r="P15" s="21"/>
    </row>
    <row r="16" spans="1:16" ht="25.5" x14ac:dyDescent="0.25">
      <c r="A16" s="39">
        <v>10</v>
      </c>
      <c r="B16" s="5" t="s">
        <v>10</v>
      </c>
      <c r="C16" s="2"/>
      <c r="D16" s="5" t="s">
        <v>80</v>
      </c>
      <c r="E16" s="10" t="s">
        <v>215</v>
      </c>
      <c r="F16" s="7" t="s">
        <v>147</v>
      </c>
      <c r="G16" s="19">
        <v>989681.04</v>
      </c>
      <c r="H16" s="19">
        <f t="shared" si="0"/>
        <v>841228.88</v>
      </c>
      <c r="I16" s="19">
        <f t="shared" si="1"/>
        <v>98968.11</v>
      </c>
      <c r="J16" s="19">
        <v>940196.99</v>
      </c>
      <c r="K16" s="28">
        <v>110.5</v>
      </c>
      <c r="L16" s="29" t="s">
        <v>9</v>
      </c>
      <c r="M16" s="27"/>
      <c r="N16" s="21"/>
      <c r="O16" s="21"/>
      <c r="P16" s="21"/>
    </row>
    <row r="17" spans="1:16" ht="36" x14ac:dyDescent="0.25">
      <c r="A17" s="39">
        <v>11</v>
      </c>
      <c r="B17" s="5" t="s">
        <v>18</v>
      </c>
      <c r="C17" s="2"/>
      <c r="D17" s="5" t="s">
        <v>81</v>
      </c>
      <c r="E17" s="10" t="s">
        <v>216</v>
      </c>
      <c r="F17" s="7" t="s">
        <v>148</v>
      </c>
      <c r="G17" s="19">
        <v>857228.6</v>
      </c>
      <c r="H17" s="19">
        <f t="shared" si="0"/>
        <v>728644.31</v>
      </c>
      <c r="I17" s="19">
        <v>0</v>
      </c>
      <c r="J17" s="19">
        <v>728644.31</v>
      </c>
      <c r="K17" s="32">
        <v>109</v>
      </c>
      <c r="L17" s="29" t="s">
        <v>9</v>
      </c>
      <c r="M17" s="27"/>
      <c r="N17" s="21"/>
      <c r="O17" s="21"/>
      <c r="P17" s="21"/>
    </row>
    <row r="18" spans="1:16" ht="25.5" x14ac:dyDescent="0.25">
      <c r="A18" s="39">
        <v>12</v>
      </c>
      <c r="B18" s="5" t="s">
        <v>19</v>
      </c>
      <c r="C18" s="2"/>
      <c r="D18" s="5" t="s">
        <v>82</v>
      </c>
      <c r="E18" s="10" t="s">
        <v>217</v>
      </c>
      <c r="F18" s="7" t="s">
        <v>149</v>
      </c>
      <c r="G18" s="19">
        <v>372928.13</v>
      </c>
      <c r="H18" s="19">
        <f t="shared" si="0"/>
        <v>316988.90999999997</v>
      </c>
      <c r="I18" s="19">
        <f>(G18*0.1)</f>
        <v>37292.813000000002</v>
      </c>
      <c r="J18" s="19">
        <v>354281.72</v>
      </c>
      <c r="K18" s="28">
        <v>108.5</v>
      </c>
      <c r="L18" s="29" t="s">
        <v>9</v>
      </c>
      <c r="M18" s="27"/>
      <c r="N18" s="21"/>
      <c r="O18" s="21"/>
      <c r="P18" s="21"/>
    </row>
    <row r="19" spans="1:16" ht="84" x14ac:dyDescent="0.25">
      <c r="A19" s="39">
        <v>13</v>
      </c>
      <c r="B19" s="5" t="s">
        <v>20</v>
      </c>
      <c r="C19" s="2"/>
      <c r="D19" s="5" t="s">
        <v>83</v>
      </c>
      <c r="E19" s="10" t="s">
        <v>218</v>
      </c>
      <c r="F19" s="7" t="s">
        <v>150</v>
      </c>
      <c r="G19" s="19">
        <v>882753.5</v>
      </c>
      <c r="H19" s="19">
        <f t="shared" si="0"/>
        <v>750340.47</v>
      </c>
      <c r="I19" s="19">
        <f t="shared" si="1"/>
        <v>88275.35</v>
      </c>
      <c r="J19" s="19">
        <v>838615.82</v>
      </c>
      <c r="K19" s="30">
        <v>106.75</v>
      </c>
      <c r="L19" s="29" t="s">
        <v>9</v>
      </c>
      <c r="M19" s="27"/>
      <c r="N19" s="21"/>
      <c r="O19" s="21"/>
      <c r="P19" s="21"/>
    </row>
    <row r="20" spans="1:16" ht="25.5" x14ac:dyDescent="0.25">
      <c r="A20" s="39">
        <v>14</v>
      </c>
      <c r="B20" s="5" t="s">
        <v>21</v>
      </c>
      <c r="C20" s="2"/>
      <c r="D20" s="5" t="s">
        <v>84</v>
      </c>
      <c r="E20" s="10" t="s">
        <v>219</v>
      </c>
      <c r="F20" s="7" t="s">
        <v>151</v>
      </c>
      <c r="G20" s="19">
        <v>1727402.88</v>
      </c>
      <c r="H20" s="19">
        <f>(G20*0.85)</f>
        <v>1468292.4479999999</v>
      </c>
      <c r="I20" s="19">
        <v>0</v>
      </c>
      <c r="J20" s="19">
        <v>1468292.45</v>
      </c>
      <c r="K20" s="30">
        <v>105.75</v>
      </c>
      <c r="L20" s="29" t="s">
        <v>9</v>
      </c>
      <c r="M20" s="27"/>
      <c r="N20" s="21"/>
      <c r="O20" s="21"/>
      <c r="P20" s="21"/>
    </row>
    <row r="21" spans="1:16" ht="60" x14ac:dyDescent="0.25">
      <c r="A21" s="39">
        <v>15</v>
      </c>
      <c r="B21" s="5" t="s">
        <v>22</v>
      </c>
      <c r="C21" s="2"/>
      <c r="D21" s="5" t="s">
        <v>85</v>
      </c>
      <c r="E21" s="10" t="s">
        <v>220</v>
      </c>
      <c r="F21" s="7" t="s">
        <v>152</v>
      </c>
      <c r="G21" s="19">
        <v>1419025.54</v>
      </c>
      <c r="H21" s="19">
        <f t="shared" si="0"/>
        <v>1206171.7</v>
      </c>
      <c r="I21" s="19">
        <f t="shared" si="1"/>
        <v>141902.56</v>
      </c>
      <c r="J21" s="19">
        <v>1348074.26</v>
      </c>
      <c r="K21" s="30">
        <v>104.75</v>
      </c>
      <c r="L21" s="29" t="s">
        <v>9</v>
      </c>
      <c r="M21" s="27"/>
      <c r="N21" s="21"/>
      <c r="O21" s="21"/>
      <c r="P21" s="21"/>
    </row>
    <row r="22" spans="1:16" ht="48" x14ac:dyDescent="0.25">
      <c r="A22" s="52">
        <v>16</v>
      </c>
      <c r="B22" s="5" t="s">
        <v>23</v>
      </c>
      <c r="C22" s="2"/>
      <c r="D22" s="5" t="s">
        <v>86</v>
      </c>
      <c r="E22" s="10" t="s">
        <v>221</v>
      </c>
      <c r="F22" s="7" t="s">
        <v>153</v>
      </c>
      <c r="G22" s="19">
        <v>880387.5</v>
      </c>
      <c r="H22" s="19">
        <f t="shared" si="0"/>
        <v>748329.37</v>
      </c>
      <c r="I22" s="19">
        <f t="shared" si="1"/>
        <v>88038.75</v>
      </c>
      <c r="J22" s="19">
        <v>836368.12</v>
      </c>
      <c r="K22" s="30">
        <v>104.25</v>
      </c>
      <c r="L22" s="43" t="s">
        <v>9</v>
      </c>
      <c r="M22" s="27"/>
      <c r="N22" s="21"/>
      <c r="O22" s="21"/>
      <c r="P22" s="21"/>
    </row>
    <row r="23" spans="1:16" ht="36" x14ac:dyDescent="0.25">
      <c r="A23" s="39">
        <v>17</v>
      </c>
      <c r="B23" s="5" t="s">
        <v>24</v>
      </c>
      <c r="C23" s="2"/>
      <c r="D23" s="5" t="s">
        <v>87</v>
      </c>
      <c r="E23" s="10" t="s">
        <v>222</v>
      </c>
      <c r="F23" s="7" t="s">
        <v>154</v>
      </c>
      <c r="G23" s="19">
        <v>444671.88</v>
      </c>
      <c r="H23" s="19">
        <f>(G23*0.85)</f>
        <v>377971.098</v>
      </c>
      <c r="I23" s="19">
        <f>ROUNDUP(G23*0.1,2)</f>
        <v>44467.19</v>
      </c>
      <c r="J23" s="19">
        <v>422438.29</v>
      </c>
      <c r="K23" s="30">
        <v>103.75</v>
      </c>
      <c r="L23" s="29" t="s">
        <v>9</v>
      </c>
      <c r="M23" s="27"/>
      <c r="N23" s="21"/>
      <c r="O23" s="21"/>
      <c r="P23" s="21"/>
    </row>
    <row r="24" spans="1:16" ht="25.5" x14ac:dyDescent="0.25">
      <c r="A24" s="39">
        <v>18</v>
      </c>
      <c r="B24" s="5" t="s">
        <v>25</v>
      </c>
      <c r="C24" s="1"/>
      <c r="D24" s="5" t="s">
        <v>88</v>
      </c>
      <c r="E24" s="10" t="s">
        <v>223</v>
      </c>
      <c r="F24" s="7" t="s">
        <v>155</v>
      </c>
      <c r="G24" s="19">
        <v>2761586.21</v>
      </c>
      <c r="H24" s="19">
        <f t="shared" si="0"/>
        <v>2347348.27</v>
      </c>
      <c r="I24" s="19">
        <f t="shared" si="1"/>
        <v>276158.63</v>
      </c>
      <c r="J24" s="19">
        <v>2623506.9</v>
      </c>
      <c r="K24" s="33">
        <v>103.5</v>
      </c>
      <c r="L24" s="29" t="s">
        <v>9</v>
      </c>
      <c r="M24" s="27"/>
      <c r="N24" s="21"/>
      <c r="O24" s="21"/>
      <c r="P24" s="21"/>
    </row>
    <row r="25" spans="1:16" ht="25.5" x14ac:dyDescent="0.25">
      <c r="A25" s="39">
        <v>19</v>
      </c>
      <c r="B25" s="5" t="s">
        <v>26</v>
      </c>
      <c r="C25" s="1"/>
      <c r="D25" s="5" t="s">
        <v>89</v>
      </c>
      <c r="E25" s="10" t="s">
        <v>224</v>
      </c>
      <c r="F25" s="7" t="s">
        <v>156</v>
      </c>
      <c r="G25" s="19">
        <v>506584.25</v>
      </c>
      <c r="H25" s="19">
        <f t="shared" si="0"/>
        <v>430596.61</v>
      </c>
      <c r="I25" s="19">
        <v>0</v>
      </c>
      <c r="J25" s="19">
        <v>430596.61</v>
      </c>
      <c r="K25" s="30">
        <v>102.75</v>
      </c>
      <c r="L25" s="29" t="s">
        <v>9</v>
      </c>
      <c r="M25" s="27"/>
      <c r="N25" s="21"/>
      <c r="O25" s="21"/>
      <c r="P25" s="21"/>
    </row>
    <row r="26" spans="1:16" ht="84" x14ac:dyDescent="0.25">
      <c r="A26" s="39">
        <v>20</v>
      </c>
      <c r="B26" s="5" t="s">
        <v>20</v>
      </c>
      <c r="C26" s="1"/>
      <c r="D26" s="5" t="s">
        <v>90</v>
      </c>
      <c r="E26" s="10" t="s">
        <v>218</v>
      </c>
      <c r="F26" s="7" t="s">
        <v>157</v>
      </c>
      <c r="G26" s="19">
        <v>831594.23</v>
      </c>
      <c r="H26" s="19">
        <f t="shared" si="0"/>
        <v>706855.09</v>
      </c>
      <c r="I26" s="19">
        <f t="shared" si="1"/>
        <v>83159.429999999993</v>
      </c>
      <c r="J26" s="19">
        <v>790014.52</v>
      </c>
      <c r="K26" s="30">
        <v>102.25</v>
      </c>
      <c r="L26" s="29" t="s">
        <v>9</v>
      </c>
      <c r="M26" s="27"/>
      <c r="N26" s="21"/>
      <c r="O26" s="21"/>
      <c r="P26" s="21"/>
    </row>
    <row r="27" spans="1:16" ht="25.5" x14ac:dyDescent="0.25">
      <c r="A27" s="39">
        <v>21</v>
      </c>
      <c r="B27" s="5" t="s">
        <v>27</v>
      </c>
      <c r="C27" s="1"/>
      <c r="D27" s="5" t="s">
        <v>91</v>
      </c>
      <c r="E27" s="10" t="s">
        <v>225</v>
      </c>
      <c r="F27" s="7" t="s">
        <v>158</v>
      </c>
      <c r="G27" s="19">
        <v>1978500.1</v>
      </c>
      <c r="H27" s="19">
        <f t="shared" si="0"/>
        <v>1681725.08</v>
      </c>
      <c r="I27" s="19">
        <f t="shared" si="1"/>
        <v>197850.01</v>
      </c>
      <c r="J27" s="19">
        <v>1879575.09</v>
      </c>
      <c r="K27" s="31">
        <v>102</v>
      </c>
      <c r="L27" s="29" t="s">
        <v>9</v>
      </c>
      <c r="M27" s="27"/>
      <c r="N27" s="21"/>
      <c r="O27" s="21"/>
      <c r="P27" s="21"/>
    </row>
    <row r="28" spans="1:16" ht="36" x14ac:dyDescent="0.25">
      <c r="A28" s="39">
        <v>22</v>
      </c>
      <c r="B28" s="5" t="s">
        <v>28</v>
      </c>
      <c r="C28" s="1"/>
      <c r="D28" s="5" t="s">
        <v>92</v>
      </c>
      <c r="E28" s="10" t="s">
        <v>226</v>
      </c>
      <c r="F28" s="7" t="s">
        <v>159</v>
      </c>
      <c r="G28" s="19">
        <v>689096</v>
      </c>
      <c r="H28" s="19">
        <f t="shared" si="0"/>
        <v>585731.6</v>
      </c>
      <c r="I28" s="19">
        <f t="shared" si="1"/>
        <v>68909.600000000006</v>
      </c>
      <c r="J28" s="19">
        <v>654641.19999999995</v>
      </c>
      <c r="K28" s="30">
        <v>101.25</v>
      </c>
      <c r="L28" s="29" t="s">
        <v>9</v>
      </c>
      <c r="M28" s="27"/>
      <c r="N28" s="21"/>
      <c r="O28" s="21"/>
      <c r="P28" s="21"/>
    </row>
    <row r="29" spans="1:16" ht="48" x14ac:dyDescent="0.25">
      <c r="A29" s="39">
        <v>23</v>
      </c>
      <c r="B29" s="5" t="s">
        <v>29</v>
      </c>
      <c r="C29" s="1"/>
      <c r="D29" s="5" t="s">
        <v>93</v>
      </c>
      <c r="E29" s="10" t="s">
        <v>227</v>
      </c>
      <c r="F29" s="7" t="s">
        <v>160</v>
      </c>
      <c r="G29" s="19">
        <v>1792326.72</v>
      </c>
      <c r="H29" s="19">
        <f t="shared" si="0"/>
        <v>1523477.71</v>
      </c>
      <c r="I29" s="19">
        <f>(G29*0.1)</f>
        <v>179232.67200000002</v>
      </c>
      <c r="J29" s="19">
        <v>1702710.38</v>
      </c>
      <c r="K29" s="31">
        <v>101</v>
      </c>
      <c r="L29" s="29" t="s">
        <v>9</v>
      </c>
      <c r="M29" s="27"/>
      <c r="N29" s="21"/>
      <c r="O29" s="21"/>
      <c r="P29" s="21"/>
    </row>
    <row r="30" spans="1:16" ht="72" x14ac:dyDescent="0.25">
      <c r="A30" s="39">
        <v>24</v>
      </c>
      <c r="B30" s="5" t="s">
        <v>30</v>
      </c>
      <c r="C30" s="1"/>
      <c r="D30" s="5" t="s">
        <v>94</v>
      </c>
      <c r="E30" s="11" t="s">
        <v>228</v>
      </c>
      <c r="F30" s="7" t="s">
        <v>161</v>
      </c>
      <c r="G30" s="19">
        <v>749092.19</v>
      </c>
      <c r="H30" s="19">
        <f t="shared" si="0"/>
        <v>636728.36</v>
      </c>
      <c r="I30" s="19">
        <f t="shared" si="1"/>
        <v>74909.22</v>
      </c>
      <c r="J30" s="19">
        <v>711637.58</v>
      </c>
      <c r="K30" s="31">
        <v>100</v>
      </c>
      <c r="L30" s="29" t="s">
        <v>9</v>
      </c>
      <c r="M30" s="27"/>
      <c r="N30" s="21"/>
      <c r="O30" s="21"/>
      <c r="P30" s="21"/>
    </row>
    <row r="31" spans="1:16" ht="36" x14ac:dyDescent="0.25">
      <c r="A31" s="39">
        <v>25</v>
      </c>
      <c r="B31" s="5" t="s">
        <v>31</v>
      </c>
      <c r="C31" s="1"/>
      <c r="D31" s="5" t="s">
        <v>95</v>
      </c>
      <c r="E31" s="10" t="s">
        <v>229</v>
      </c>
      <c r="F31" s="7" t="s">
        <v>162</v>
      </c>
      <c r="G31" s="19">
        <v>409340.15</v>
      </c>
      <c r="H31" s="19">
        <f>(G31*0.85)</f>
        <v>347939.1275</v>
      </c>
      <c r="I31" s="19">
        <v>0</v>
      </c>
      <c r="J31" s="19">
        <v>347939.13</v>
      </c>
      <c r="K31" s="31">
        <v>100</v>
      </c>
      <c r="L31" s="29" t="s">
        <v>9</v>
      </c>
      <c r="M31" s="27"/>
      <c r="N31" s="21"/>
      <c r="O31" s="21"/>
      <c r="P31" s="21"/>
    </row>
    <row r="32" spans="1:16" ht="25.5" x14ac:dyDescent="0.25">
      <c r="A32" s="39">
        <v>26</v>
      </c>
      <c r="B32" s="5" t="s">
        <v>32</v>
      </c>
      <c r="C32" s="1"/>
      <c r="D32" s="5" t="s">
        <v>96</v>
      </c>
      <c r="E32" s="10" t="s">
        <v>230</v>
      </c>
      <c r="F32" s="7" t="s">
        <v>163</v>
      </c>
      <c r="G32" s="19">
        <v>989914.06</v>
      </c>
      <c r="H32" s="19">
        <f t="shared" si="0"/>
        <v>841426.95</v>
      </c>
      <c r="I32" s="19">
        <f t="shared" si="1"/>
        <v>98991.409999999989</v>
      </c>
      <c r="J32" s="19">
        <v>940418.36</v>
      </c>
      <c r="K32" s="28">
        <v>99.5</v>
      </c>
      <c r="L32" s="29" t="s">
        <v>9</v>
      </c>
      <c r="M32" s="27"/>
      <c r="N32" s="21"/>
      <c r="O32" s="21"/>
      <c r="P32" s="21"/>
    </row>
    <row r="33" spans="1:16" ht="25.5" x14ac:dyDescent="0.25">
      <c r="A33" s="39">
        <v>27</v>
      </c>
      <c r="B33" s="5" t="s">
        <v>33</v>
      </c>
      <c r="C33" s="1"/>
      <c r="D33" s="5" t="s">
        <v>98</v>
      </c>
      <c r="E33" s="10" t="s">
        <v>232</v>
      </c>
      <c r="F33" s="7" t="s">
        <v>165</v>
      </c>
      <c r="G33" s="19">
        <v>445004.93</v>
      </c>
      <c r="H33" s="19">
        <f t="shared" si="0"/>
        <v>378254.19</v>
      </c>
      <c r="I33" s="19">
        <f>(G33*0.1)</f>
        <v>44500.493000000002</v>
      </c>
      <c r="J33" s="19">
        <v>422754.68</v>
      </c>
      <c r="K33" s="31">
        <v>99</v>
      </c>
      <c r="L33" s="29" t="s">
        <v>9</v>
      </c>
      <c r="M33" s="27"/>
      <c r="N33" s="21"/>
      <c r="O33" s="21"/>
      <c r="P33" s="21"/>
    </row>
    <row r="34" spans="1:16" ht="25.5" x14ac:dyDescent="0.25">
      <c r="A34" s="39">
        <v>28</v>
      </c>
      <c r="B34" s="5" t="s">
        <v>33</v>
      </c>
      <c r="C34" s="1"/>
      <c r="D34" s="5" t="s">
        <v>99</v>
      </c>
      <c r="E34" s="10" t="s">
        <v>232</v>
      </c>
      <c r="F34" s="7" t="s">
        <v>166</v>
      </c>
      <c r="G34" s="19">
        <v>445329.73</v>
      </c>
      <c r="H34" s="19">
        <f t="shared" si="0"/>
        <v>378530.27</v>
      </c>
      <c r="I34" s="19">
        <f>(G34*0.1)</f>
        <v>44532.972999999998</v>
      </c>
      <c r="J34" s="19">
        <v>423063.24</v>
      </c>
      <c r="K34" s="31">
        <v>99</v>
      </c>
      <c r="L34" s="29" t="s">
        <v>9</v>
      </c>
      <c r="M34" s="27"/>
      <c r="N34" s="21"/>
      <c r="O34" s="21"/>
      <c r="P34" s="21"/>
    </row>
    <row r="35" spans="1:16" ht="25.5" x14ac:dyDescent="0.25">
      <c r="A35" s="39">
        <v>29</v>
      </c>
      <c r="B35" s="5" t="s">
        <v>33</v>
      </c>
      <c r="C35" s="1"/>
      <c r="D35" s="5" t="s">
        <v>97</v>
      </c>
      <c r="E35" s="10" t="s">
        <v>231</v>
      </c>
      <c r="F35" s="7" t="s">
        <v>164</v>
      </c>
      <c r="G35" s="19">
        <v>445229.73</v>
      </c>
      <c r="H35" s="19">
        <f t="shared" si="0"/>
        <v>378445.27</v>
      </c>
      <c r="I35" s="19">
        <f>(G35*0.1)</f>
        <v>44522.972999999998</v>
      </c>
      <c r="J35" s="19">
        <v>422968.24</v>
      </c>
      <c r="K35" s="31">
        <v>99</v>
      </c>
      <c r="L35" s="29" t="s">
        <v>9</v>
      </c>
      <c r="M35" s="27"/>
      <c r="N35" s="21"/>
      <c r="O35" s="21"/>
      <c r="P35" s="21"/>
    </row>
    <row r="36" spans="1:16" ht="48" x14ac:dyDescent="0.25">
      <c r="A36" s="39">
        <v>30</v>
      </c>
      <c r="B36" s="5" t="s">
        <v>34</v>
      </c>
      <c r="C36" s="1"/>
      <c r="D36" s="5" t="s">
        <v>100</v>
      </c>
      <c r="E36" s="10" t="s">
        <v>223</v>
      </c>
      <c r="F36" s="7" t="s">
        <v>167</v>
      </c>
      <c r="G36" s="19">
        <v>4920550.26</v>
      </c>
      <c r="H36" s="19">
        <f t="shared" si="0"/>
        <v>4182467.72</v>
      </c>
      <c r="I36" s="19">
        <f t="shared" si="1"/>
        <v>492055.03</v>
      </c>
      <c r="J36" s="19">
        <v>4674522.75</v>
      </c>
      <c r="K36" s="33">
        <v>98.5</v>
      </c>
      <c r="L36" s="29" t="s">
        <v>9</v>
      </c>
      <c r="M36" s="27"/>
      <c r="N36" s="21"/>
      <c r="O36" s="21"/>
      <c r="P36" s="21"/>
    </row>
    <row r="37" spans="1:16" ht="75" customHeight="1" x14ac:dyDescent="0.25">
      <c r="A37" s="39">
        <v>31</v>
      </c>
      <c r="B37" s="5" t="s">
        <v>35</v>
      </c>
      <c r="C37" s="1"/>
      <c r="D37" s="5" t="s">
        <v>268</v>
      </c>
      <c r="E37" s="10" t="s">
        <v>269</v>
      </c>
      <c r="F37" s="7" t="s">
        <v>168</v>
      </c>
      <c r="G37" s="19">
        <v>466681.25</v>
      </c>
      <c r="H37" s="19">
        <f t="shared" si="0"/>
        <v>396679.06</v>
      </c>
      <c r="I37" s="19">
        <f t="shared" si="1"/>
        <v>46668.130000000005</v>
      </c>
      <c r="J37" s="19">
        <v>443347.19</v>
      </c>
      <c r="K37" s="33">
        <v>98.5</v>
      </c>
      <c r="L37" s="29" t="s">
        <v>9</v>
      </c>
      <c r="M37" s="27"/>
      <c r="N37" s="21"/>
      <c r="O37" s="21"/>
      <c r="P37" s="21"/>
    </row>
    <row r="38" spans="1:16" ht="60" x14ac:dyDescent="0.25">
      <c r="A38" s="39">
        <v>32</v>
      </c>
      <c r="B38" s="5" t="s">
        <v>37</v>
      </c>
      <c r="C38" s="1"/>
      <c r="D38" s="5" t="s">
        <v>102</v>
      </c>
      <c r="E38" s="10" t="s">
        <v>234</v>
      </c>
      <c r="F38" s="7" t="s">
        <v>170</v>
      </c>
      <c r="G38" s="19">
        <v>539157</v>
      </c>
      <c r="H38" s="19">
        <f t="shared" si="0"/>
        <v>458283.45</v>
      </c>
      <c r="I38" s="19">
        <f t="shared" si="1"/>
        <v>53915.7</v>
      </c>
      <c r="J38" s="19">
        <v>512199.15</v>
      </c>
      <c r="K38" s="31">
        <v>98</v>
      </c>
      <c r="L38" s="29" t="s">
        <v>9</v>
      </c>
      <c r="M38" s="27"/>
      <c r="N38" s="21"/>
      <c r="O38" s="21"/>
      <c r="P38" s="21"/>
    </row>
    <row r="39" spans="1:16" ht="25.5" x14ac:dyDescent="0.25">
      <c r="A39" s="52">
        <v>33</v>
      </c>
      <c r="B39" s="5" t="s">
        <v>36</v>
      </c>
      <c r="C39" s="1"/>
      <c r="D39" s="5" t="s">
        <v>101</v>
      </c>
      <c r="E39" s="10" t="s">
        <v>233</v>
      </c>
      <c r="F39" s="7" t="s">
        <v>169</v>
      </c>
      <c r="G39" s="19">
        <v>395413.6</v>
      </c>
      <c r="H39" s="19">
        <f t="shared" si="0"/>
        <v>336101.56</v>
      </c>
      <c r="I39" s="19">
        <f t="shared" si="1"/>
        <v>39541.360000000001</v>
      </c>
      <c r="J39" s="19">
        <v>375642.92</v>
      </c>
      <c r="K39" s="31">
        <v>98</v>
      </c>
      <c r="L39" s="43" t="s">
        <v>9</v>
      </c>
      <c r="M39" s="27"/>
      <c r="N39" s="21"/>
      <c r="O39" s="21"/>
      <c r="P39" s="21"/>
    </row>
    <row r="40" spans="1:16" ht="25.5" x14ac:dyDescent="0.25">
      <c r="A40" s="39">
        <v>34</v>
      </c>
      <c r="B40" s="5" t="s">
        <v>33</v>
      </c>
      <c r="C40" s="1"/>
      <c r="D40" s="5" t="s">
        <v>103</v>
      </c>
      <c r="E40" s="10" t="s">
        <v>231</v>
      </c>
      <c r="F40" s="7" t="s">
        <v>171</v>
      </c>
      <c r="G40" s="19">
        <v>445279.73</v>
      </c>
      <c r="H40" s="19">
        <f t="shared" si="0"/>
        <v>378487.77</v>
      </c>
      <c r="I40" s="19">
        <f>(G40*0.1)</f>
        <v>44527.972999999998</v>
      </c>
      <c r="J40" s="19">
        <v>423015.74</v>
      </c>
      <c r="K40" s="30">
        <v>97.75</v>
      </c>
      <c r="L40" s="29" t="s">
        <v>9</v>
      </c>
      <c r="M40" s="27"/>
      <c r="N40" s="21"/>
      <c r="O40" s="21"/>
      <c r="P40" s="21"/>
    </row>
    <row r="41" spans="1:16" ht="60" x14ac:dyDescent="0.25">
      <c r="A41" s="39">
        <v>35</v>
      </c>
      <c r="B41" s="5" t="s">
        <v>38</v>
      </c>
      <c r="C41" s="1"/>
      <c r="D41" s="5" t="s">
        <v>104</v>
      </c>
      <c r="E41" s="11" t="s">
        <v>235</v>
      </c>
      <c r="F41" s="8" t="s">
        <v>172</v>
      </c>
      <c r="G41" s="19">
        <v>749955.48</v>
      </c>
      <c r="H41" s="19">
        <f>(G41*0.85)</f>
        <v>637462.15799999994</v>
      </c>
      <c r="I41" s="19">
        <f t="shared" si="1"/>
        <v>74995.549999999988</v>
      </c>
      <c r="J41" s="19">
        <v>712457.71</v>
      </c>
      <c r="K41" s="33">
        <v>96.5</v>
      </c>
      <c r="L41" s="29" t="s">
        <v>9</v>
      </c>
      <c r="M41" s="27"/>
      <c r="N41" s="21"/>
      <c r="O41" s="21"/>
      <c r="P41" s="21"/>
    </row>
    <row r="42" spans="1:16" ht="25.5" x14ac:dyDescent="0.25">
      <c r="A42" s="39">
        <v>36</v>
      </c>
      <c r="B42" s="5" t="s">
        <v>39</v>
      </c>
      <c r="C42" s="1"/>
      <c r="D42" s="5" t="s">
        <v>105</v>
      </c>
      <c r="E42" s="10" t="s">
        <v>236</v>
      </c>
      <c r="F42" s="7" t="s">
        <v>173</v>
      </c>
      <c r="G42" s="19">
        <v>713812</v>
      </c>
      <c r="H42" s="19">
        <f t="shared" si="0"/>
        <v>606740.19999999995</v>
      </c>
      <c r="I42" s="19">
        <f t="shared" si="1"/>
        <v>71381.2</v>
      </c>
      <c r="J42" s="19">
        <v>678121.4</v>
      </c>
      <c r="K42" s="31">
        <v>96</v>
      </c>
      <c r="L42" s="29" t="s">
        <v>9</v>
      </c>
      <c r="M42" s="27"/>
      <c r="N42" s="21"/>
      <c r="O42" s="21"/>
      <c r="P42" s="21"/>
    </row>
    <row r="43" spans="1:16" ht="36" x14ac:dyDescent="0.25">
      <c r="A43" s="39">
        <v>37</v>
      </c>
      <c r="B43" s="5" t="s">
        <v>40</v>
      </c>
      <c r="C43" s="1"/>
      <c r="D43" s="5" t="s">
        <v>106</v>
      </c>
      <c r="E43" s="10" t="s">
        <v>270</v>
      </c>
      <c r="F43" s="7" t="s">
        <v>174</v>
      </c>
      <c r="G43" s="19">
        <v>826627.5</v>
      </c>
      <c r="H43" s="19">
        <f t="shared" si="0"/>
        <v>702633.37</v>
      </c>
      <c r="I43" s="19">
        <f t="shared" si="1"/>
        <v>82662.75</v>
      </c>
      <c r="J43" s="19">
        <v>785296.12</v>
      </c>
      <c r="K43" s="31">
        <v>95</v>
      </c>
      <c r="L43" s="29" t="s">
        <v>9</v>
      </c>
      <c r="M43" s="27"/>
      <c r="N43" s="21"/>
      <c r="O43" s="21"/>
      <c r="P43" s="21"/>
    </row>
    <row r="44" spans="1:16" ht="72" x14ac:dyDescent="0.25">
      <c r="A44" s="39">
        <v>38</v>
      </c>
      <c r="B44" s="5" t="s">
        <v>41</v>
      </c>
      <c r="C44" s="1"/>
      <c r="D44" s="5" t="s">
        <v>107</v>
      </c>
      <c r="E44" s="10" t="s">
        <v>237</v>
      </c>
      <c r="F44" s="7" t="s">
        <v>175</v>
      </c>
      <c r="G44" s="19">
        <v>780298.75</v>
      </c>
      <c r="H44" s="19">
        <f t="shared" si="0"/>
        <v>663253.93000000005</v>
      </c>
      <c r="I44" s="19">
        <f t="shared" si="1"/>
        <v>78029.87999999999</v>
      </c>
      <c r="J44" s="19">
        <v>741283.81</v>
      </c>
      <c r="K44" s="31">
        <v>95</v>
      </c>
      <c r="L44" s="29" t="s">
        <v>9</v>
      </c>
      <c r="M44" s="27"/>
      <c r="N44" s="21"/>
      <c r="O44" s="21"/>
      <c r="P44" s="21"/>
    </row>
    <row r="45" spans="1:16" ht="25.5" x14ac:dyDescent="0.25">
      <c r="A45" s="39">
        <v>39</v>
      </c>
      <c r="B45" s="5" t="s">
        <v>42</v>
      </c>
      <c r="C45" s="1"/>
      <c r="D45" s="5" t="s">
        <v>108</v>
      </c>
      <c r="E45" s="10" t="s">
        <v>238</v>
      </c>
      <c r="F45" s="7" t="s">
        <v>176</v>
      </c>
      <c r="G45" s="19">
        <v>2928625.99</v>
      </c>
      <c r="H45" s="19">
        <f t="shared" si="0"/>
        <v>2489332.09</v>
      </c>
      <c r="I45" s="19">
        <f t="shared" si="1"/>
        <v>292862.60000000003</v>
      </c>
      <c r="J45" s="19">
        <v>2782194.69</v>
      </c>
      <c r="K45" s="28">
        <v>94.5</v>
      </c>
      <c r="L45" s="29" t="s">
        <v>9</v>
      </c>
      <c r="M45" s="27"/>
      <c r="N45" s="21"/>
      <c r="O45" s="21"/>
      <c r="P45" s="21"/>
    </row>
    <row r="46" spans="1:16" ht="36" x14ac:dyDescent="0.25">
      <c r="A46" s="39">
        <v>40</v>
      </c>
      <c r="B46" s="5" t="s">
        <v>43</v>
      </c>
      <c r="C46" s="1"/>
      <c r="D46" s="5" t="s">
        <v>109</v>
      </c>
      <c r="E46" s="10" t="s">
        <v>239</v>
      </c>
      <c r="F46" s="7" t="s">
        <v>177</v>
      </c>
      <c r="G46" s="19">
        <v>1947790.93</v>
      </c>
      <c r="H46" s="19">
        <f t="shared" si="0"/>
        <v>1655622.29</v>
      </c>
      <c r="I46" s="19">
        <f>(G46*0.1)</f>
        <v>194779.09299999999</v>
      </c>
      <c r="J46" s="19">
        <v>1850401.38</v>
      </c>
      <c r="K46" s="28">
        <v>92.5</v>
      </c>
      <c r="L46" s="29" t="s">
        <v>9</v>
      </c>
      <c r="M46" s="27"/>
      <c r="N46" s="21"/>
      <c r="O46" s="21"/>
      <c r="P46" s="21"/>
    </row>
    <row r="47" spans="1:16" ht="25.5" x14ac:dyDescent="0.25">
      <c r="A47" s="39">
        <v>41</v>
      </c>
      <c r="B47" s="5" t="s">
        <v>44</v>
      </c>
      <c r="C47" s="1"/>
      <c r="D47" s="5" t="s">
        <v>110</v>
      </c>
      <c r="E47" s="10" t="s">
        <v>240</v>
      </c>
      <c r="F47" s="7" t="s">
        <v>178</v>
      </c>
      <c r="G47" s="19">
        <v>1948325.86</v>
      </c>
      <c r="H47" s="19">
        <f t="shared" si="0"/>
        <v>1656076.98</v>
      </c>
      <c r="I47" s="19">
        <f t="shared" si="1"/>
        <v>194832.59</v>
      </c>
      <c r="J47" s="19">
        <v>1850909.57</v>
      </c>
      <c r="K47" s="33">
        <v>91.5</v>
      </c>
      <c r="L47" s="29" t="s">
        <v>9</v>
      </c>
      <c r="M47" s="27"/>
      <c r="N47" s="21"/>
      <c r="O47" s="21"/>
      <c r="P47" s="21"/>
    </row>
    <row r="48" spans="1:16" ht="25.5" x14ac:dyDescent="0.25">
      <c r="A48" s="39">
        <v>42</v>
      </c>
      <c r="B48" s="5" t="s">
        <v>45</v>
      </c>
      <c r="C48" s="1"/>
      <c r="D48" s="5" t="s">
        <v>111</v>
      </c>
      <c r="E48" s="10" t="s">
        <v>241</v>
      </c>
      <c r="F48" s="7" t="s">
        <v>179</v>
      </c>
      <c r="G48" s="19">
        <v>130060</v>
      </c>
      <c r="H48" s="19">
        <f t="shared" si="0"/>
        <v>110551</v>
      </c>
      <c r="I48" s="19">
        <f t="shared" si="1"/>
        <v>13006</v>
      </c>
      <c r="J48" s="19">
        <v>123557</v>
      </c>
      <c r="K48" s="32">
        <v>91</v>
      </c>
      <c r="L48" s="29" t="s">
        <v>9</v>
      </c>
      <c r="M48" s="27"/>
      <c r="N48" s="21"/>
      <c r="O48" s="21"/>
      <c r="P48" s="21"/>
    </row>
    <row r="49" spans="1:16" ht="25.5" x14ac:dyDescent="0.25">
      <c r="A49" s="39">
        <v>43</v>
      </c>
      <c r="B49" s="5" t="s">
        <v>45</v>
      </c>
      <c r="C49" s="1"/>
      <c r="D49" s="5" t="s">
        <v>112</v>
      </c>
      <c r="E49" s="10" t="s">
        <v>241</v>
      </c>
      <c r="F49" s="7" t="s">
        <v>180</v>
      </c>
      <c r="G49" s="19">
        <v>135430</v>
      </c>
      <c r="H49" s="19">
        <f t="shared" si="0"/>
        <v>115115.5</v>
      </c>
      <c r="I49" s="19">
        <f t="shared" si="1"/>
        <v>13543</v>
      </c>
      <c r="J49" s="19">
        <v>128658.5</v>
      </c>
      <c r="K49" s="32">
        <v>91</v>
      </c>
      <c r="L49" s="29" t="s">
        <v>9</v>
      </c>
      <c r="M49" s="27"/>
      <c r="N49" s="21"/>
      <c r="O49" s="21"/>
      <c r="P49" s="21"/>
    </row>
    <row r="50" spans="1:16" ht="60" x14ac:dyDescent="0.25">
      <c r="A50" s="39">
        <v>44</v>
      </c>
      <c r="B50" s="5" t="s">
        <v>46</v>
      </c>
      <c r="C50" s="1"/>
      <c r="D50" s="5" t="s">
        <v>113</v>
      </c>
      <c r="E50" s="10" t="s">
        <v>242</v>
      </c>
      <c r="F50" s="7" t="s">
        <v>181</v>
      </c>
      <c r="G50" s="19">
        <v>7125415.8700000001</v>
      </c>
      <c r="H50" s="19">
        <f>(G50*0.85)</f>
        <v>6056603.4895000001</v>
      </c>
      <c r="I50" s="19">
        <f t="shared" si="1"/>
        <v>712541.59</v>
      </c>
      <c r="J50" s="19">
        <v>6769145.0800000001</v>
      </c>
      <c r="K50" s="28">
        <v>90.5</v>
      </c>
      <c r="L50" s="29" t="s">
        <v>9</v>
      </c>
      <c r="M50" s="27"/>
      <c r="N50" s="21"/>
      <c r="O50" s="21"/>
      <c r="P50" s="21"/>
    </row>
    <row r="51" spans="1:16" ht="25.5" x14ac:dyDescent="0.25">
      <c r="A51" s="39">
        <v>45</v>
      </c>
      <c r="B51" s="5" t="s">
        <v>47</v>
      </c>
      <c r="C51" s="1"/>
      <c r="D51" s="5" t="s">
        <v>114</v>
      </c>
      <c r="E51" s="10" t="s">
        <v>271</v>
      </c>
      <c r="F51" s="7" t="s">
        <v>182</v>
      </c>
      <c r="G51" s="19">
        <v>298830</v>
      </c>
      <c r="H51" s="19">
        <f t="shared" si="0"/>
        <v>254005.5</v>
      </c>
      <c r="I51" s="19">
        <f t="shared" si="1"/>
        <v>29883</v>
      </c>
      <c r="J51" s="19">
        <v>283888.5</v>
      </c>
      <c r="K51" s="28">
        <v>90.5</v>
      </c>
      <c r="L51" s="29" t="s">
        <v>9</v>
      </c>
      <c r="M51" s="27"/>
      <c r="N51" s="21"/>
      <c r="O51" s="21"/>
      <c r="P51" s="21"/>
    </row>
    <row r="52" spans="1:16" ht="25.5" x14ac:dyDescent="0.25">
      <c r="A52" s="39">
        <v>46</v>
      </c>
      <c r="B52" s="5" t="s">
        <v>49</v>
      </c>
      <c r="C52" s="1"/>
      <c r="D52" s="5" t="s">
        <v>116</v>
      </c>
      <c r="E52" s="10" t="s">
        <v>243</v>
      </c>
      <c r="F52" s="7" t="s">
        <v>184</v>
      </c>
      <c r="G52" s="19">
        <v>1989552</v>
      </c>
      <c r="H52" s="19">
        <f t="shared" si="0"/>
        <v>1691119.2</v>
      </c>
      <c r="I52" s="19">
        <f t="shared" si="1"/>
        <v>198955.2</v>
      </c>
      <c r="J52" s="19">
        <v>1890074.4</v>
      </c>
      <c r="K52" s="28">
        <v>89.5</v>
      </c>
      <c r="L52" s="29" t="s">
        <v>9</v>
      </c>
      <c r="M52" s="27"/>
      <c r="N52" s="21"/>
      <c r="O52" s="21"/>
      <c r="P52" s="21"/>
    </row>
    <row r="53" spans="1:16" ht="36" x14ac:dyDescent="0.25">
      <c r="A53" s="39">
        <v>47</v>
      </c>
      <c r="B53" s="5" t="s">
        <v>48</v>
      </c>
      <c r="C53" s="1"/>
      <c r="D53" s="5" t="s">
        <v>115</v>
      </c>
      <c r="E53" s="10" t="s">
        <v>272</v>
      </c>
      <c r="F53" s="7" t="s">
        <v>183</v>
      </c>
      <c r="G53" s="19">
        <v>891953.93</v>
      </c>
      <c r="H53" s="19">
        <f t="shared" si="0"/>
        <v>758160.84</v>
      </c>
      <c r="I53" s="19">
        <f>(G53*0.1)</f>
        <v>89195.393000000011</v>
      </c>
      <c r="J53" s="19">
        <v>847356.23</v>
      </c>
      <c r="K53" s="28">
        <v>89.5</v>
      </c>
      <c r="L53" s="29" t="s">
        <v>9</v>
      </c>
      <c r="M53" s="27"/>
      <c r="N53" s="21"/>
      <c r="O53" s="21"/>
      <c r="P53" s="21"/>
    </row>
    <row r="54" spans="1:16" ht="25.5" x14ac:dyDescent="0.25">
      <c r="A54" s="39">
        <v>48</v>
      </c>
      <c r="B54" s="5" t="s">
        <v>50</v>
      </c>
      <c r="C54" s="1"/>
      <c r="D54" s="5" t="s">
        <v>117</v>
      </c>
      <c r="E54" s="10" t="s">
        <v>244</v>
      </c>
      <c r="F54" s="7" t="s">
        <v>185</v>
      </c>
      <c r="G54" s="19">
        <v>209745</v>
      </c>
      <c r="H54" s="19">
        <f t="shared" si="0"/>
        <v>178283.25</v>
      </c>
      <c r="I54" s="19">
        <f t="shared" si="1"/>
        <v>20974.5</v>
      </c>
      <c r="J54" s="19">
        <v>199257.75</v>
      </c>
      <c r="K54" s="28">
        <v>89.5</v>
      </c>
      <c r="L54" s="29" t="s">
        <v>9</v>
      </c>
      <c r="M54" s="27"/>
      <c r="N54" s="21"/>
      <c r="O54" s="21"/>
      <c r="P54" s="21"/>
    </row>
    <row r="55" spans="1:16" ht="36" x14ac:dyDescent="0.25">
      <c r="A55" s="39">
        <v>49</v>
      </c>
      <c r="B55" s="5" t="s">
        <v>51</v>
      </c>
      <c r="C55" s="1"/>
      <c r="D55" s="5" t="s">
        <v>118</v>
      </c>
      <c r="E55" s="10" t="s">
        <v>245</v>
      </c>
      <c r="F55" s="7" t="s">
        <v>186</v>
      </c>
      <c r="G55" s="19">
        <v>1197047.33</v>
      </c>
      <c r="H55" s="19">
        <f t="shared" si="0"/>
        <v>1017490.23</v>
      </c>
      <c r="I55" s="19">
        <f>(G55*0.1)</f>
        <v>119704.73300000001</v>
      </c>
      <c r="J55" s="19">
        <v>1137194.96</v>
      </c>
      <c r="K55" s="31">
        <v>89</v>
      </c>
      <c r="L55" s="29" t="s">
        <v>9</v>
      </c>
      <c r="M55" s="27"/>
      <c r="N55" s="21"/>
      <c r="O55" s="21"/>
      <c r="P55" s="21"/>
    </row>
    <row r="56" spans="1:16" ht="25.5" x14ac:dyDescent="0.25">
      <c r="A56" s="39">
        <v>50</v>
      </c>
      <c r="B56" s="5" t="s">
        <v>52</v>
      </c>
      <c r="C56" s="1"/>
      <c r="D56" s="5" t="s">
        <v>119</v>
      </c>
      <c r="E56" s="10" t="s">
        <v>246</v>
      </c>
      <c r="F56" s="7" t="s">
        <v>187</v>
      </c>
      <c r="G56" s="19">
        <v>599999.99</v>
      </c>
      <c r="H56" s="19">
        <f t="shared" si="0"/>
        <v>509999.99</v>
      </c>
      <c r="I56" s="19">
        <f t="shared" si="1"/>
        <v>60000</v>
      </c>
      <c r="J56" s="19">
        <v>569999.99</v>
      </c>
      <c r="K56" s="30">
        <v>88.75</v>
      </c>
      <c r="L56" s="29" t="s">
        <v>9</v>
      </c>
      <c r="M56" s="27"/>
      <c r="N56" s="21"/>
      <c r="O56" s="21"/>
      <c r="P56" s="21"/>
    </row>
    <row r="57" spans="1:16" ht="36" x14ac:dyDescent="0.25">
      <c r="A57" s="39">
        <v>51</v>
      </c>
      <c r="B57" s="5" t="s">
        <v>53</v>
      </c>
      <c r="C57" s="1"/>
      <c r="D57" s="5" t="s">
        <v>120</v>
      </c>
      <c r="E57" s="10" t="s">
        <v>247</v>
      </c>
      <c r="F57" s="7" t="s">
        <v>188</v>
      </c>
      <c r="G57" s="19">
        <v>739251.33</v>
      </c>
      <c r="H57" s="19">
        <f t="shared" si="0"/>
        <v>628363.63</v>
      </c>
      <c r="I57" s="19">
        <f>(G57*0.1)</f>
        <v>73925.133000000002</v>
      </c>
      <c r="J57" s="19">
        <v>702288.76</v>
      </c>
      <c r="K57" s="28">
        <v>88.5</v>
      </c>
      <c r="L57" s="29" t="s">
        <v>9</v>
      </c>
      <c r="M57" s="27"/>
      <c r="N57" s="21"/>
      <c r="O57" s="21"/>
      <c r="P57" s="21"/>
    </row>
    <row r="58" spans="1:16" ht="25.5" x14ac:dyDescent="0.25">
      <c r="A58" s="39">
        <v>52</v>
      </c>
      <c r="B58" s="5" t="s">
        <v>54</v>
      </c>
      <c r="C58" s="1"/>
      <c r="D58" s="5" t="s">
        <v>121</v>
      </c>
      <c r="E58" s="10" t="s">
        <v>248</v>
      </c>
      <c r="F58" s="7" t="s">
        <v>189</v>
      </c>
      <c r="G58" s="19">
        <v>893210.75</v>
      </c>
      <c r="H58" s="19">
        <f t="shared" si="0"/>
        <v>759229.13</v>
      </c>
      <c r="I58" s="19">
        <f t="shared" si="1"/>
        <v>89321.08</v>
      </c>
      <c r="J58" s="19">
        <v>848550.21</v>
      </c>
      <c r="K58" s="30">
        <v>88.25</v>
      </c>
      <c r="L58" s="29" t="s">
        <v>9</v>
      </c>
      <c r="M58" s="27"/>
      <c r="N58" s="21"/>
      <c r="O58" s="21"/>
      <c r="P58" s="21"/>
    </row>
    <row r="59" spans="1:16" ht="36" x14ac:dyDescent="0.25">
      <c r="A59" s="39">
        <v>53</v>
      </c>
      <c r="B59" s="5" t="s">
        <v>55</v>
      </c>
      <c r="C59" s="1"/>
      <c r="D59" s="5" t="s">
        <v>122</v>
      </c>
      <c r="E59" s="10" t="s">
        <v>249</v>
      </c>
      <c r="F59" s="7" t="s">
        <v>190</v>
      </c>
      <c r="G59" s="19">
        <v>4485507.84</v>
      </c>
      <c r="H59" s="19">
        <f t="shared" si="0"/>
        <v>3812681.66</v>
      </c>
      <c r="I59" s="19">
        <f t="shared" si="1"/>
        <v>448550.79000000004</v>
      </c>
      <c r="J59" s="19">
        <v>4261232.45</v>
      </c>
      <c r="K59" s="31">
        <v>88</v>
      </c>
      <c r="L59" s="29" t="s">
        <v>9</v>
      </c>
      <c r="M59" s="27"/>
      <c r="N59" s="21"/>
      <c r="O59" s="21"/>
      <c r="P59" s="21"/>
    </row>
    <row r="60" spans="1:16" ht="25.5" x14ac:dyDescent="0.25">
      <c r="A60" s="39">
        <v>54</v>
      </c>
      <c r="B60" s="5" t="s">
        <v>56</v>
      </c>
      <c r="C60" s="1"/>
      <c r="D60" s="5" t="s">
        <v>123</v>
      </c>
      <c r="E60" s="10" t="s">
        <v>250</v>
      </c>
      <c r="F60" s="7" t="s">
        <v>191</v>
      </c>
      <c r="G60" s="19">
        <v>139987.5</v>
      </c>
      <c r="H60" s="19">
        <f t="shared" si="0"/>
        <v>118989.37</v>
      </c>
      <c r="I60" s="19">
        <f t="shared" si="1"/>
        <v>13998.75</v>
      </c>
      <c r="J60" s="19">
        <v>132988.12</v>
      </c>
      <c r="K60" s="30">
        <v>86.25</v>
      </c>
      <c r="L60" s="29" t="s">
        <v>9</v>
      </c>
      <c r="M60" s="27"/>
      <c r="N60" s="21"/>
      <c r="O60" s="21"/>
      <c r="P60" s="21"/>
    </row>
    <row r="61" spans="1:16" ht="63" customHeight="1" x14ac:dyDescent="0.25">
      <c r="A61" s="52">
        <v>55</v>
      </c>
      <c r="B61" s="5" t="s">
        <v>57</v>
      </c>
      <c r="C61" s="1"/>
      <c r="D61" s="5" t="s">
        <v>124</v>
      </c>
      <c r="E61" s="10" t="s">
        <v>251</v>
      </c>
      <c r="F61" s="7" t="s">
        <v>192</v>
      </c>
      <c r="G61" s="19">
        <v>361538.46</v>
      </c>
      <c r="H61" s="19">
        <f t="shared" si="0"/>
        <v>307307.69</v>
      </c>
      <c r="I61" s="19">
        <v>0</v>
      </c>
      <c r="J61" s="19">
        <v>307307.69</v>
      </c>
      <c r="K61" s="33">
        <v>85.5</v>
      </c>
      <c r="L61" s="43" t="s">
        <v>9</v>
      </c>
      <c r="M61" s="27"/>
      <c r="N61" s="21"/>
      <c r="O61" s="21"/>
      <c r="P61" s="21"/>
    </row>
    <row r="62" spans="1:16" ht="36" x14ac:dyDescent="0.25">
      <c r="A62" s="39">
        <v>56</v>
      </c>
      <c r="B62" s="5" t="s">
        <v>15</v>
      </c>
      <c r="C62" s="1"/>
      <c r="D62" s="5" t="s">
        <v>125</v>
      </c>
      <c r="E62" s="12" t="s">
        <v>252</v>
      </c>
      <c r="F62" s="7" t="s">
        <v>193</v>
      </c>
      <c r="G62" s="20">
        <v>7375207.5499999998</v>
      </c>
      <c r="H62" s="19">
        <f t="shared" si="0"/>
        <v>6268926.4100000001</v>
      </c>
      <c r="I62" s="19">
        <f t="shared" si="1"/>
        <v>737520.76</v>
      </c>
      <c r="J62" s="20">
        <v>7006447.1699999999</v>
      </c>
      <c r="K62" s="31">
        <v>85</v>
      </c>
      <c r="L62" s="29" t="s">
        <v>9</v>
      </c>
      <c r="M62" s="27"/>
      <c r="N62" s="21"/>
      <c r="O62" s="21"/>
      <c r="P62" s="21"/>
    </row>
    <row r="63" spans="1:16" ht="25.5" x14ac:dyDescent="0.25">
      <c r="A63" s="39">
        <v>57</v>
      </c>
      <c r="B63" s="5" t="s">
        <v>58</v>
      </c>
      <c r="C63" s="1"/>
      <c r="D63" s="5" t="s">
        <v>126</v>
      </c>
      <c r="E63" s="10" t="s">
        <v>253</v>
      </c>
      <c r="F63" s="7" t="s">
        <v>194</v>
      </c>
      <c r="G63" s="19">
        <v>1136377.3799999999</v>
      </c>
      <c r="H63" s="19">
        <f t="shared" si="0"/>
        <v>965920.77</v>
      </c>
      <c r="I63" s="19">
        <v>0</v>
      </c>
      <c r="J63" s="19">
        <v>965920.77</v>
      </c>
      <c r="K63" s="33">
        <v>81.5</v>
      </c>
      <c r="L63" s="29" t="s">
        <v>9</v>
      </c>
      <c r="M63" s="27"/>
      <c r="N63" s="21"/>
      <c r="O63" s="21"/>
      <c r="P63" s="21"/>
    </row>
    <row r="64" spans="1:16" ht="48" x14ac:dyDescent="0.25">
      <c r="A64" s="39">
        <v>58</v>
      </c>
      <c r="B64" s="6" t="s">
        <v>59</v>
      </c>
      <c r="C64" s="1"/>
      <c r="D64" s="6" t="s">
        <v>127</v>
      </c>
      <c r="E64" s="12" t="s">
        <v>254</v>
      </c>
      <c r="F64" s="9" t="s">
        <v>195</v>
      </c>
      <c r="G64" s="20">
        <v>446400</v>
      </c>
      <c r="H64" s="19">
        <f t="shared" si="0"/>
        <v>379440</v>
      </c>
      <c r="I64" s="19">
        <f t="shared" si="1"/>
        <v>44640</v>
      </c>
      <c r="J64" s="20">
        <v>424080</v>
      </c>
      <c r="K64" s="31">
        <v>81</v>
      </c>
      <c r="L64" s="29" t="s">
        <v>9</v>
      </c>
      <c r="M64" s="27"/>
      <c r="N64" s="21"/>
      <c r="O64" s="21"/>
      <c r="P64" s="21"/>
    </row>
    <row r="65" spans="1:16" ht="36" x14ac:dyDescent="0.25">
      <c r="A65" s="39">
        <v>59</v>
      </c>
      <c r="B65" s="5" t="s">
        <v>60</v>
      </c>
      <c r="C65" s="1"/>
      <c r="D65" s="5" t="s">
        <v>128</v>
      </c>
      <c r="E65" s="10" t="s">
        <v>255</v>
      </c>
      <c r="F65" s="7" t="s">
        <v>196</v>
      </c>
      <c r="G65" s="19">
        <v>469990.01</v>
      </c>
      <c r="H65" s="19">
        <f>(G65*0.85)</f>
        <v>399491.5085</v>
      </c>
      <c r="I65" s="19">
        <v>0</v>
      </c>
      <c r="J65" s="19">
        <v>399491.51</v>
      </c>
      <c r="K65" s="28">
        <v>80.5</v>
      </c>
      <c r="L65" s="29" t="s">
        <v>9</v>
      </c>
      <c r="M65" s="27"/>
      <c r="N65" s="21"/>
      <c r="O65" s="21"/>
      <c r="P65" s="21"/>
    </row>
    <row r="66" spans="1:16" ht="25.5" x14ac:dyDescent="0.25">
      <c r="A66" s="39">
        <v>60</v>
      </c>
      <c r="B66" s="5" t="s">
        <v>61</v>
      </c>
      <c r="C66" s="1"/>
      <c r="D66" s="5" t="s">
        <v>129</v>
      </c>
      <c r="E66" s="10" t="s">
        <v>256</v>
      </c>
      <c r="F66" s="7" t="s">
        <v>197</v>
      </c>
      <c r="G66" s="19">
        <v>1778070.72</v>
      </c>
      <c r="H66" s="19">
        <f t="shared" si="0"/>
        <v>1511360.11</v>
      </c>
      <c r="I66" s="19">
        <f>(G66*0.1)</f>
        <v>177807.07200000001</v>
      </c>
      <c r="J66" s="19">
        <v>1689167.18</v>
      </c>
      <c r="K66" s="28">
        <v>80.5</v>
      </c>
      <c r="L66" s="29" t="s">
        <v>9</v>
      </c>
      <c r="M66" s="27"/>
      <c r="N66" s="21"/>
      <c r="O66" s="21"/>
      <c r="P66" s="21"/>
    </row>
    <row r="67" spans="1:16" ht="25.5" x14ac:dyDescent="0.25">
      <c r="A67" s="39">
        <v>61</v>
      </c>
      <c r="B67" s="5" t="s">
        <v>62</v>
      </c>
      <c r="C67" s="1"/>
      <c r="D67" s="5" t="s">
        <v>130</v>
      </c>
      <c r="E67" s="10" t="s">
        <v>257</v>
      </c>
      <c r="F67" s="7" t="s">
        <v>198</v>
      </c>
      <c r="G67" s="19">
        <v>597086</v>
      </c>
      <c r="H67" s="19">
        <f t="shared" si="0"/>
        <v>507523.1</v>
      </c>
      <c r="I67" s="19">
        <f t="shared" si="1"/>
        <v>59708.6</v>
      </c>
      <c r="J67" s="19">
        <v>567231.69999999995</v>
      </c>
      <c r="K67" s="31">
        <v>78</v>
      </c>
      <c r="L67" s="29" t="s">
        <v>9</v>
      </c>
      <c r="M67" s="27"/>
      <c r="N67" s="21"/>
      <c r="O67" s="21"/>
      <c r="P67" s="21"/>
    </row>
    <row r="68" spans="1:16" ht="48" x14ac:dyDescent="0.25">
      <c r="A68" s="39">
        <v>62</v>
      </c>
      <c r="B68" s="5" t="s">
        <v>63</v>
      </c>
      <c r="C68" s="1"/>
      <c r="D68" s="5" t="s">
        <v>131</v>
      </c>
      <c r="E68" s="10" t="s">
        <v>258</v>
      </c>
      <c r="F68" s="7" t="s">
        <v>199</v>
      </c>
      <c r="G68" s="19">
        <v>875049.75</v>
      </c>
      <c r="H68" s="19">
        <f t="shared" si="0"/>
        <v>743792.28</v>
      </c>
      <c r="I68" s="19">
        <f t="shared" si="1"/>
        <v>87504.98</v>
      </c>
      <c r="J68" s="19">
        <v>831297.26</v>
      </c>
      <c r="K68" s="32">
        <v>77</v>
      </c>
      <c r="L68" s="29" t="s">
        <v>9</v>
      </c>
      <c r="M68" s="27"/>
      <c r="N68" s="21"/>
      <c r="O68" s="21"/>
      <c r="P68" s="21"/>
    </row>
    <row r="69" spans="1:16" ht="25.5" x14ac:dyDescent="0.25">
      <c r="A69" s="39">
        <v>63</v>
      </c>
      <c r="B69" s="5" t="s">
        <v>64</v>
      </c>
      <c r="C69" s="1"/>
      <c r="D69" s="5" t="s">
        <v>132</v>
      </c>
      <c r="E69" s="10" t="s">
        <v>259</v>
      </c>
      <c r="F69" s="7" t="s">
        <v>200</v>
      </c>
      <c r="G69" s="19">
        <v>414240</v>
      </c>
      <c r="H69" s="19">
        <f t="shared" si="0"/>
        <v>352104</v>
      </c>
      <c r="I69" s="19">
        <f t="shared" si="1"/>
        <v>41424</v>
      </c>
      <c r="J69" s="19">
        <v>393528</v>
      </c>
      <c r="K69" s="32">
        <v>76</v>
      </c>
      <c r="L69" s="29" t="s">
        <v>9</v>
      </c>
      <c r="M69" s="27"/>
      <c r="N69" s="21"/>
      <c r="O69" s="21"/>
      <c r="P69" s="21"/>
    </row>
    <row r="70" spans="1:16" ht="25.5" x14ac:dyDescent="0.25">
      <c r="A70" s="39">
        <v>64</v>
      </c>
      <c r="B70" s="5" t="s">
        <v>65</v>
      </c>
      <c r="C70" s="1"/>
      <c r="D70" s="5" t="s">
        <v>133</v>
      </c>
      <c r="E70" s="10" t="s">
        <v>273</v>
      </c>
      <c r="F70" s="7" t="s">
        <v>201</v>
      </c>
      <c r="G70" s="19">
        <v>884617.5</v>
      </c>
      <c r="H70" s="19">
        <f t="shared" si="0"/>
        <v>751924.87</v>
      </c>
      <c r="I70" s="19">
        <f t="shared" si="1"/>
        <v>88461.75</v>
      </c>
      <c r="J70" s="19">
        <v>840386.62</v>
      </c>
      <c r="K70" s="31">
        <v>75</v>
      </c>
      <c r="L70" s="29" t="s">
        <v>9</v>
      </c>
      <c r="M70" s="27"/>
      <c r="N70" s="21"/>
      <c r="O70" s="21"/>
      <c r="P70" s="21"/>
    </row>
    <row r="71" spans="1:16" ht="25.5" x14ac:dyDescent="0.25">
      <c r="A71" s="39">
        <v>65</v>
      </c>
      <c r="B71" s="5" t="s">
        <v>66</v>
      </c>
      <c r="C71" s="1"/>
      <c r="D71" s="5" t="s">
        <v>134</v>
      </c>
      <c r="E71" s="10" t="s">
        <v>260</v>
      </c>
      <c r="F71" s="7" t="s">
        <v>202</v>
      </c>
      <c r="G71" s="19">
        <v>470455.39</v>
      </c>
      <c r="H71" s="19">
        <f t="shared" si="0"/>
        <v>399887.08</v>
      </c>
      <c r="I71" s="19">
        <v>0</v>
      </c>
      <c r="J71" s="19">
        <v>399887.08</v>
      </c>
      <c r="K71" s="28">
        <v>74.5</v>
      </c>
      <c r="L71" s="29" t="s">
        <v>9</v>
      </c>
      <c r="M71" s="27"/>
      <c r="N71" s="21"/>
      <c r="O71" s="21"/>
      <c r="P71" s="21"/>
    </row>
    <row r="72" spans="1:16" ht="25.5" x14ac:dyDescent="0.25">
      <c r="A72" s="39">
        <v>66</v>
      </c>
      <c r="B72" s="5" t="s">
        <v>67</v>
      </c>
      <c r="C72" s="1"/>
      <c r="D72" s="5" t="s">
        <v>135</v>
      </c>
      <c r="E72" s="10" t="s">
        <v>261</v>
      </c>
      <c r="F72" s="7" t="s">
        <v>203</v>
      </c>
      <c r="G72" s="19">
        <v>884955</v>
      </c>
      <c r="H72" s="19">
        <f t="shared" ref="H72:H73" si="2">ROUNDDOWN(G72*0.85,2)</f>
        <v>752211.75</v>
      </c>
      <c r="I72" s="19">
        <f t="shared" ref="I72:I74" si="3">ROUNDUP(G72*0.1,2)</f>
        <v>88495.5</v>
      </c>
      <c r="J72" s="19">
        <v>840707.25</v>
      </c>
      <c r="K72" s="30">
        <v>73.25</v>
      </c>
      <c r="L72" s="29" t="s">
        <v>9</v>
      </c>
      <c r="M72" s="27"/>
      <c r="N72" s="21"/>
      <c r="O72" s="21"/>
      <c r="P72" s="21"/>
    </row>
    <row r="73" spans="1:16" ht="36" x14ac:dyDescent="0.25">
      <c r="A73" s="39">
        <v>67</v>
      </c>
      <c r="B73" s="5" t="s">
        <v>68</v>
      </c>
      <c r="C73" s="1"/>
      <c r="D73" s="5" t="s">
        <v>136</v>
      </c>
      <c r="E73" s="10" t="s">
        <v>262</v>
      </c>
      <c r="F73" s="7" t="s">
        <v>204</v>
      </c>
      <c r="G73" s="19">
        <v>825286.25</v>
      </c>
      <c r="H73" s="19">
        <f t="shared" si="2"/>
        <v>701493.31</v>
      </c>
      <c r="I73" s="19">
        <f t="shared" si="3"/>
        <v>82528.62999999999</v>
      </c>
      <c r="J73" s="19">
        <v>784021.94</v>
      </c>
      <c r="K73" s="28">
        <v>72.5</v>
      </c>
      <c r="L73" s="29" t="s">
        <v>9</v>
      </c>
      <c r="M73" s="27"/>
      <c r="N73" s="21"/>
      <c r="O73" s="21"/>
      <c r="P73" s="21"/>
    </row>
    <row r="74" spans="1:16" ht="26.25" thickBot="1" x14ac:dyDescent="0.3">
      <c r="A74" s="40">
        <v>68</v>
      </c>
      <c r="B74" s="14" t="s">
        <v>69</v>
      </c>
      <c r="C74" s="23"/>
      <c r="D74" s="14" t="s">
        <v>137</v>
      </c>
      <c r="E74" s="15" t="s">
        <v>263</v>
      </c>
      <c r="F74" s="16" t="s">
        <v>205</v>
      </c>
      <c r="G74" s="22">
        <v>1758768</v>
      </c>
      <c r="H74" s="22">
        <f>(G74*0.85)</f>
        <v>1494952.8</v>
      </c>
      <c r="I74" s="19">
        <f t="shared" si="3"/>
        <v>175876.8</v>
      </c>
      <c r="J74" s="22">
        <v>1670829.6</v>
      </c>
      <c r="K74" s="34">
        <v>72</v>
      </c>
      <c r="L74" s="35" t="s">
        <v>9</v>
      </c>
      <c r="M74" s="27"/>
      <c r="N74" s="21"/>
      <c r="O74" s="21"/>
      <c r="P74" s="21"/>
    </row>
    <row r="75" spans="1:16" ht="16.5" thickTop="1" thickBot="1" x14ac:dyDescent="0.3">
      <c r="A75" s="59" t="s">
        <v>267</v>
      </c>
      <c r="B75" s="60"/>
      <c r="C75" s="60"/>
      <c r="D75" s="60"/>
      <c r="E75" s="60"/>
      <c r="F75" s="60"/>
      <c r="G75" s="53">
        <v>94160281.819999993</v>
      </c>
      <c r="H75" s="54">
        <v>80036239.409999996</v>
      </c>
      <c r="I75" s="55">
        <v>8732804.8399999999</v>
      </c>
      <c r="J75" s="56">
        <f>SUM(J7:J74)</f>
        <v>88769044.25</v>
      </c>
      <c r="K75" s="24"/>
      <c r="L75" s="25"/>
      <c r="M75" s="41"/>
      <c r="N75" s="42"/>
      <c r="O75" s="42"/>
      <c r="P75" s="42"/>
    </row>
    <row r="76" spans="1:16" ht="15.75" thickTop="1" x14ac:dyDescent="0.25"/>
    <row r="78" spans="1:16" x14ac:dyDescent="0.25">
      <c r="B78" s="58"/>
      <c r="C78" s="58"/>
      <c r="D78" s="58"/>
      <c r="E78" s="58"/>
      <c r="F78" s="47"/>
      <c r="G78" s="48"/>
      <c r="H78" s="49"/>
      <c r="I78" s="49"/>
      <c r="J78" s="50"/>
      <c r="K78" s="51"/>
    </row>
    <row r="79" spans="1:16" x14ac:dyDescent="0.25">
      <c r="B79" s="46"/>
      <c r="C79" s="46"/>
      <c r="D79" s="46"/>
      <c r="E79" s="46"/>
      <c r="F79" s="47"/>
      <c r="G79" s="48"/>
      <c r="H79" s="49"/>
      <c r="I79" s="49"/>
      <c r="J79" s="50"/>
      <c r="K79" s="51"/>
    </row>
    <row r="80" spans="1:16" x14ac:dyDescent="0.25">
      <c r="B80" s="46"/>
      <c r="C80" s="46"/>
      <c r="D80" s="46"/>
      <c r="E80" s="46"/>
      <c r="F80" s="47"/>
      <c r="G80" s="48"/>
      <c r="H80" s="49"/>
      <c r="I80" s="49"/>
      <c r="J80" s="50"/>
      <c r="K80" s="51"/>
    </row>
  </sheetData>
  <mergeCells count="13">
    <mergeCell ref="I1:J2"/>
    <mergeCell ref="B78:E78"/>
    <mergeCell ref="A75:F75"/>
    <mergeCell ref="A3:L4"/>
    <mergeCell ref="G5:G6"/>
    <mergeCell ref="F5:F6"/>
    <mergeCell ref="E5:E6"/>
    <mergeCell ref="D5:D6"/>
    <mergeCell ref="B5:B6"/>
    <mergeCell ref="A5:A6"/>
    <mergeCell ref="K5:K6"/>
    <mergeCell ref="L5:L6"/>
    <mergeCell ref="H5:J5"/>
  </mergeCells>
  <pageMargins left="0.7" right="0.7" top="1.0587500000000001" bottom="0.74250000000000005" header="0.3" footer="0.1925"/>
  <pageSetup paperSize="9" scale="65" orientation="landscape" r:id="rId1"/>
  <headerFooter differentFirst="1">
    <oddFooter>&amp;C&amp;G</oddFooter>
    <firstHeader>&amp;C&amp;G</firstHeader>
    <firstFooter>&amp;C&amp;G</firstFooter>
  </headerFooter>
  <ignoredErrors>
    <ignoredError sqref="I14 H20 H23 I29 H31 I33 I40 H41 I46 H50 I53:I55 H65 I56:I5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Koterska-Wiśniewska Martyna</dc:creator>
  <cp:lastModifiedBy>Buksińska Hanna</cp:lastModifiedBy>
  <cp:lastPrinted>2016-11-24T10:09:17Z</cp:lastPrinted>
  <dcterms:created xsi:type="dcterms:W3CDTF">2016-09-19T10:40:06Z</dcterms:created>
  <dcterms:modified xsi:type="dcterms:W3CDTF">2016-11-25T11:35:25Z</dcterms:modified>
</cp:coreProperties>
</file>